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4240" windowHeight="1225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H16"/>
  <c r="E16"/>
  <c r="H13"/>
  <c r="G13"/>
  <c r="E13"/>
  <c r="G12"/>
  <c r="G9"/>
  <c r="G8"/>
  <c r="G7"/>
  <c r="I14" l="1"/>
  <c r="M14" s="1"/>
  <c r="I10"/>
  <c r="M10" s="1"/>
  <c r="G18"/>
  <c r="H15"/>
  <c r="M8"/>
  <c r="M9"/>
  <c r="I11"/>
  <c r="M11" s="1"/>
  <c r="I12"/>
  <c r="M12" s="1"/>
  <c r="I13"/>
  <c r="M13" s="1"/>
  <c r="I17" l="1"/>
  <c r="I16"/>
  <c r="M16" s="1"/>
  <c r="F18"/>
  <c r="I15"/>
  <c r="M15" s="1"/>
  <c r="D18"/>
  <c r="I7"/>
  <c r="M7" s="1"/>
  <c r="H18"/>
  <c r="M18" l="1"/>
  <c r="I18"/>
  <c r="E18"/>
</calcChain>
</file>

<file path=xl/sharedStrings.xml><?xml version="1.0" encoding="utf-8"?>
<sst xmlns="http://schemas.openxmlformats.org/spreadsheetml/2006/main" count="33" uniqueCount="32">
  <si>
    <t>รายงานเงินรายได้แผ่นดิน</t>
  </si>
  <si>
    <t>ลำดับ</t>
  </si>
  <si>
    <t>รหัส</t>
  </si>
  <si>
    <t>ประเภทรายได้</t>
  </si>
  <si>
    <t>รายได้แผ่นดินที่จัดเก็บได้</t>
  </si>
  <si>
    <t>รายได้แผ่นดินที่นำส่งคลัง</t>
  </si>
  <si>
    <t>รายได้ค้างส่งคลังเดือนนี้</t>
  </si>
  <si>
    <t>หมายเหตุ (ย/ม เดือนก่อน)</t>
  </si>
  <si>
    <t>นำส่งคลังแต่ต้นปี</t>
  </si>
  <si>
    <t>ค่าใบอนุญาตการพนัน</t>
  </si>
  <si>
    <t>ค่าใบอนุญาตอาวุธปืน</t>
  </si>
  <si>
    <t>ค่าใบอนุญาตอื่นด้านมหาดไทย</t>
  </si>
  <si>
    <t>ค่าธรรมเนียมสัตว์พาหนะ</t>
  </si>
  <si>
    <t>ค่าธรรมเนียมเบ็ดเตล็ดอื่น ๆ</t>
  </si>
  <si>
    <t>ค่าปรับเปรียบเทียบคดี</t>
  </si>
  <si>
    <t>ค่าปรับอื่น</t>
  </si>
  <si>
    <t>เงินเหลือจ่ายปีเก่าส่งคืน</t>
  </si>
  <si>
    <t>รายได้ดอกเบี้ยเงินฝาก</t>
  </si>
  <si>
    <t>รายได้เบ็ดเตล็ดอื่น</t>
  </si>
  <si>
    <t>รวมทั้งสิ้น</t>
  </si>
  <si>
    <t>ลงชื่อ</t>
  </si>
  <si>
    <t>ตรวจถูกต้องแล้ว</t>
  </si>
  <si>
    <t xml:space="preserve">           </t>
  </si>
  <si>
    <t xml:space="preserve">         ลงชื่อ</t>
  </si>
  <si>
    <t>ที่ทำการปกครองอำเภอ……………………………..</t>
  </si>
  <si>
    <t xml:space="preserve">  ประจำเดือน  ……………………………….</t>
  </si>
  <si>
    <t>(………………………………………...)</t>
  </si>
  <si>
    <t>ผู้จัดทำ</t>
  </si>
  <si>
    <t>รวมเดือนนี้</t>
  </si>
  <si>
    <t>รวมตั้งแต่ต้นปี</t>
  </si>
  <si>
    <t>นำส่งเดือนนี้</t>
  </si>
  <si>
    <t>ค่าธรรมเนียมบัตร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</si>
</sst>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0;[Red]#,##0.00"/>
  </numFmts>
  <fonts count="6"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2" borderId="0" xfId="0" applyFont="1" applyFill="1"/>
    <xf numFmtId="187" fontId="2" fillId="0" borderId="0" xfId="0" applyNumberFormat="1" applyFont="1"/>
    <xf numFmtId="187" fontId="2" fillId="0" borderId="7" xfId="0" applyNumberFormat="1" applyFont="1" applyBorder="1" applyAlignment="1">
      <alignment vertical="center"/>
    </xf>
    <xf numFmtId="187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87" fontId="2" fillId="0" borderId="13" xfId="0" applyNumberFormat="1" applyFont="1" applyBorder="1" applyAlignme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187" fontId="2" fillId="0" borderId="16" xfId="0" applyNumberFormat="1" applyFont="1" applyBorder="1" applyAlignment="1"/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187" fontId="2" fillId="0" borderId="19" xfId="0" applyNumberFormat="1" applyFont="1" applyBorder="1" applyAlignment="1"/>
    <xf numFmtId="187" fontId="2" fillId="0" borderId="21" xfId="0" applyNumberFormat="1" applyFont="1" applyBorder="1" applyAlignment="1"/>
    <xf numFmtId="0" fontId="0" fillId="0" borderId="4" xfId="0" applyBorder="1" applyAlignment="1"/>
    <xf numFmtId="187" fontId="2" fillId="3" borderId="0" xfId="0" applyNumberFormat="1" applyFont="1" applyFill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3" fontId="2" fillId="0" borderId="3" xfId="2" applyFont="1" applyBorder="1" applyAlignment="1">
      <alignment horizontal="center"/>
    </xf>
    <xf numFmtId="43" fontId="2" fillId="0" borderId="4" xfId="2" applyFont="1" applyBorder="1" applyAlignment="1">
      <alignment horizontal="center"/>
    </xf>
    <xf numFmtId="43" fontId="2" fillId="0" borderId="5" xfId="2" applyFont="1" applyBorder="1" applyAlignment="1">
      <alignment horizontal="center"/>
    </xf>
    <xf numFmtId="43" fontId="2" fillId="0" borderId="2" xfId="2" applyFont="1" applyBorder="1" applyAlignment="1">
      <alignment vertical="center"/>
    </xf>
    <xf numFmtId="43" fontId="2" fillId="0" borderId="6" xfId="2" applyFont="1" applyBorder="1" applyAlignment="1">
      <alignment vertical="center"/>
    </xf>
    <xf numFmtId="43" fontId="2" fillId="0" borderId="7" xfId="2" applyFont="1" applyBorder="1" applyAlignment="1">
      <alignment vertical="center"/>
    </xf>
    <xf numFmtId="43" fontId="2" fillId="0" borderId="8" xfId="2" applyFont="1" applyBorder="1" applyAlignment="1">
      <alignment horizontal="center"/>
    </xf>
    <xf numFmtId="43" fontId="2" fillId="0" borderId="8" xfId="2" applyFont="1" applyBorder="1" applyAlignment="1">
      <alignment vertical="center"/>
    </xf>
    <xf numFmtId="43" fontId="2" fillId="0" borderId="9" xfId="2" applyFont="1" applyBorder="1" applyAlignment="1">
      <alignment vertical="center"/>
    </xf>
    <xf numFmtId="43" fontId="2" fillId="0" borderId="10" xfId="2" applyFont="1" applyBorder="1" applyAlignment="1">
      <alignment vertical="center"/>
    </xf>
    <xf numFmtId="43" fontId="3" fillId="0" borderId="11" xfId="2" applyFont="1" applyBorder="1"/>
    <xf numFmtId="43" fontId="2" fillId="0" borderId="11" xfId="2" applyFont="1" applyBorder="1"/>
    <xf numFmtId="43" fontId="2" fillId="0" borderId="12" xfId="2" applyFont="1" applyBorder="1" applyAlignment="1"/>
    <xf numFmtId="43" fontId="2" fillId="0" borderId="13" xfId="2" applyFont="1" applyBorder="1" applyAlignment="1"/>
    <xf numFmtId="43" fontId="2" fillId="0" borderId="14" xfId="2" applyFont="1" applyBorder="1"/>
    <xf numFmtId="43" fontId="2" fillId="0" borderId="15" xfId="2" applyFont="1" applyBorder="1" applyAlignment="1"/>
    <xf numFmtId="43" fontId="2" fillId="0" borderId="16" xfId="2" applyFont="1" applyBorder="1" applyAlignment="1"/>
    <xf numFmtId="43" fontId="2" fillId="0" borderId="17" xfId="2" applyFont="1" applyBorder="1"/>
    <xf numFmtId="43" fontId="2" fillId="0" borderId="18" xfId="2" applyFont="1" applyBorder="1" applyAlignment="1"/>
    <xf numFmtId="43" fontId="2" fillId="0" borderId="19" xfId="2" applyFont="1" applyBorder="1" applyAlignment="1"/>
    <xf numFmtId="43" fontId="2" fillId="0" borderId="15" xfId="2" applyFont="1" applyBorder="1"/>
    <xf numFmtId="43" fontId="2" fillId="0" borderId="20" xfId="2" applyFont="1" applyBorder="1" applyAlignment="1"/>
    <xf numFmtId="43" fontId="2" fillId="0" borderId="21" xfId="2" applyFont="1" applyBorder="1" applyAlignment="1"/>
    <xf numFmtId="43" fontId="2" fillId="0" borderId="22" xfId="2" applyFont="1" applyBorder="1"/>
    <xf numFmtId="43" fontId="2" fillId="0" borderId="3" xfId="2" applyFont="1" applyBorder="1" applyAlignment="1"/>
    <xf numFmtId="43" fontId="2" fillId="0" borderId="4" xfId="2" applyFont="1" applyBorder="1" applyAlignment="1"/>
    <xf numFmtId="43" fontId="2" fillId="0" borderId="0" xfId="2" applyFont="1"/>
    <xf numFmtId="43" fontId="2" fillId="0" borderId="0" xfId="2" applyFont="1" applyFill="1"/>
    <xf numFmtId="43" fontId="2" fillId="0" borderId="0" xfId="2" applyFont="1" applyAlignment="1">
      <alignment horizontal="center"/>
    </xf>
  </cellXfs>
  <cellStyles count="3">
    <cellStyle name="เครื่องหมายจุลภาค" xfId="2" builtinId="3"/>
    <cellStyle name="ปกติ" xfId="0" builtinId="0"/>
    <cellStyle name="ปกติ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R7" sqref="R7"/>
    </sheetView>
  </sheetViews>
  <sheetFormatPr defaultRowHeight="21"/>
  <cols>
    <col min="1" max="1" width="5.5" style="2" customWidth="1"/>
    <col min="2" max="2" width="7.25" style="2" customWidth="1"/>
    <col min="3" max="3" width="22" style="2" customWidth="1"/>
    <col min="4" max="4" width="10.5" style="52" customWidth="1"/>
    <col min="5" max="5" width="13.25" style="52" customWidth="1"/>
    <col min="6" max="6" width="12" style="52" customWidth="1"/>
    <col min="7" max="7" width="12" style="52" hidden="1" customWidth="1"/>
    <col min="8" max="8" width="13.5" style="52" customWidth="1"/>
    <col min="9" max="9" width="17.25" style="52" customWidth="1"/>
    <col min="10" max="11" width="11" style="52" customWidth="1"/>
    <col min="12" max="12" width="10" style="4" hidden="1" customWidth="1"/>
    <col min="13" max="13" width="9.875" style="2" hidden="1" customWidth="1"/>
    <col min="14" max="14" width="9.75" style="2" customWidth="1"/>
    <col min="15" max="15" width="9.5" style="2" customWidth="1"/>
    <col min="16" max="16" width="9.125" style="2" customWidth="1"/>
    <col min="17" max="17" width="8.5" style="2" customWidth="1"/>
    <col min="18" max="18" width="13.375" style="2" customWidth="1"/>
    <col min="19" max="19" width="11.375" style="2" customWidth="1"/>
    <col min="20" max="16384" width="9" style="2"/>
  </cols>
  <sheetData>
    <row r="1" spans="1:15" ht="24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1"/>
      <c r="N1" s="3"/>
      <c r="O1" s="3"/>
    </row>
    <row r="2" spans="1:15" ht="24" customHeight="1">
      <c r="A2" s="22" t="s">
        <v>24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1"/>
      <c r="N2" s="3"/>
      <c r="O2" s="3"/>
    </row>
    <row r="3" spans="1:15" ht="24" customHeight="1">
      <c r="A3" s="22" t="s">
        <v>25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N3" s="3"/>
      <c r="O3" s="3"/>
    </row>
    <row r="4" spans="1:15" ht="24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M4" s="3"/>
    </row>
    <row r="5" spans="1:15" ht="24" customHeight="1">
      <c r="A5" s="24" t="s">
        <v>1</v>
      </c>
      <c r="B5" s="24" t="s">
        <v>2</v>
      </c>
      <c r="C5" s="24" t="s">
        <v>3</v>
      </c>
      <c r="D5" s="26" t="s">
        <v>4</v>
      </c>
      <c r="E5" s="27"/>
      <c r="F5" s="26" t="s">
        <v>5</v>
      </c>
      <c r="G5" s="28"/>
      <c r="H5" s="27"/>
      <c r="I5" s="29" t="s">
        <v>6</v>
      </c>
      <c r="J5" s="30" t="s">
        <v>7</v>
      </c>
      <c r="K5" s="31"/>
      <c r="L5" s="5"/>
      <c r="M5" s="3"/>
    </row>
    <row r="6" spans="1:15" ht="24" customHeight="1">
      <c r="A6" s="25"/>
      <c r="B6" s="25"/>
      <c r="C6" s="25"/>
      <c r="D6" s="32" t="s">
        <v>28</v>
      </c>
      <c r="E6" s="32" t="s">
        <v>29</v>
      </c>
      <c r="F6" s="32" t="s">
        <v>30</v>
      </c>
      <c r="G6" s="32"/>
      <c r="H6" s="32" t="s">
        <v>8</v>
      </c>
      <c r="I6" s="33"/>
      <c r="J6" s="34"/>
      <c r="K6" s="35"/>
      <c r="L6" s="6"/>
      <c r="M6" s="3"/>
    </row>
    <row r="7" spans="1:15" ht="24" customHeight="1">
      <c r="A7" s="7">
        <v>1</v>
      </c>
      <c r="B7" s="7">
        <v>408</v>
      </c>
      <c r="C7" s="8" t="s">
        <v>9</v>
      </c>
      <c r="D7" s="36">
        <v>0</v>
      </c>
      <c r="E7" s="37">
        <v>20600</v>
      </c>
      <c r="F7" s="37">
        <v>0</v>
      </c>
      <c r="G7" s="37">
        <f>1400+1700+1400+3200+3600+1200+2400+600+2200</f>
        <v>17700</v>
      </c>
      <c r="H7" s="37">
        <v>21800</v>
      </c>
      <c r="I7" s="36">
        <f>K7+D7-F7</f>
        <v>0</v>
      </c>
      <c r="J7" s="38"/>
      <c r="K7" s="39">
        <v>0</v>
      </c>
      <c r="L7" s="9"/>
      <c r="M7" s="4">
        <f>I7</f>
        <v>0</v>
      </c>
    </row>
    <row r="8" spans="1:15" ht="24" customHeight="1">
      <c r="A8" s="10">
        <v>2</v>
      </c>
      <c r="B8" s="10">
        <v>409</v>
      </c>
      <c r="C8" s="11" t="s">
        <v>10</v>
      </c>
      <c r="D8" s="36">
        <v>18372</v>
      </c>
      <c r="E8" s="37">
        <v>57428</v>
      </c>
      <c r="F8" s="37">
        <v>31259</v>
      </c>
      <c r="G8" s="40">
        <f>31890+23175+9607+13208+10288+9696+21343+6598+37633</f>
        <v>163438</v>
      </c>
      <c r="H8" s="37">
        <v>67981</v>
      </c>
      <c r="I8" s="40">
        <v>3155</v>
      </c>
      <c r="J8" s="41"/>
      <c r="K8" s="42">
        <v>16042</v>
      </c>
      <c r="L8" s="12"/>
      <c r="M8" s="4">
        <f>I8</f>
        <v>3155</v>
      </c>
    </row>
    <row r="9" spans="1:15" ht="24" customHeight="1">
      <c r="A9" s="10">
        <v>3</v>
      </c>
      <c r="B9" s="10">
        <v>410</v>
      </c>
      <c r="C9" s="11" t="s">
        <v>11</v>
      </c>
      <c r="D9" s="36">
        <v>251</v>
      </c>
      <c r="E9" s="37">
        <v>161681</v>
      </c>
      <c r="F9" s="37">
        <v>5180</v>
      </c>
      <c r="G9" s="40">
        <f>70000+6000</f>
        <v>76000</v>
      </c>
      <c r="H9" s="37">
        <v>161640</v>
      </c>
      <c r="I9" s="40">
        <v>151</v>
      </c>
      <c r="J9" s="41"/>
      <c r="K9" s="42">
        <v>5080</v>
      </c>
      <c r="L9" s="12"/>
      <c r="M9" s="4">
        <f t="shared" ref="M9:M16" si="0">I9</f>
        <v>151</v>
      </c>
    </row>
    <row r="10" spans="1:15" ht="24" customHeight="1">
      <c r="A10" s="10">
        <v>4</v>
      </c>
      <c r="B10" s="10">
        <v>670</v>
      </c>
      <c r="C10" s="11" t="s">
        <v>31</v>
      </c>
      <c r="D10" s="36">
        <v>36020</v>
      </c>
      <c r="E10" s="37">
        <v>454040</v>
      </c>
      <c r="F10" s="37">
        <v>69050</v>
      </c>
      <c r="G10" s="40">
        <v>0</v>
      </c>
      <c r="H10" s="37">
        <v>448420</v>
      </c>
      <c r="I10" s="40">
        <f>K10+D10-F10</f>
        <v>15620</v>
      </c>
      <c r="J10" s="41"/>
      <c r="K10" s="42">
        <v>48650</v>
      </c>
      <c r="L10" s="12"/>
      <c r="M10" s="4">
        <f t="shared" si="0"/>
        <v>15620</v>
      </c>
    </row>
    <row r="11" spans="1:15" ht="24" customHeight="1">
      <c r="A11" s="10">
        <v>5</v>
      </c>
      <c r="B11" s="10">
        <v>670</v>
      </c>
      <c r="C11" s="11" t="s">
        <v>12</v>
      </c>
      <c r="D11" s="36">
        <v>0</v>
      </c>
      <c r="E11" s="37">
        <v>0</v>
      </c>
      <c r="F11" s="37">
        <v>0</v>
      </c>
      <c r="G11" s="40">
        <v>0</v>
      </c>
      <c r="H11" s="37">
        <v>0</v>
      </c>
      <c r="I11" s="40">
        <f t="shared" ref="I11:I15" si="1">K11+D11-F11</f>
        <v>0</v>
      </c>
      <c r="J11" s="41"/>
      <c r="K11" s="42">
        <v>0</v>
      </c>
      <c r="L11" s="12"/>
      <c r="M11" s="4">
        <f t="shared" si="0"/>
        <v>0</v>
      </c>
    </row>
    <row r="12" spans="1:15" ht="24" customHeight="1">
      <c r="A12" s="10">
        <v>6</v>
      </c>
      <c r="B12" s="10">
        <v>670</v>
      </c>
      <c r="C12" s="11" t="s">
        <v>13</v>
      </c>
      <c r="D12" s="36">
        <v>11310</v>
      </c>
      <c r="E12" s="37">
        <v>105691</v>
      </c>
      <c r="F12" s="37">
        <v>17030</v>
      </c>
      <c r="G12" s="40">
        <f>36231+29750+27210+28470+48012+20800+67615+29840+46950</f>
        <v>334878</v>
      </c>
      <c r="H12" s="37">
        <v>105371</v>
      </c>
      <c r="I12" s="40">
        <f>K12+D12-F12</f>
        <v>3115</v>
      </c>
      <c r="J12" s="41"/>
      <c r="K12" s="42">
        <v>8835</v>
      </c>
      <c r="L12" s="12"/>
      <c r="M12" s="4">
        <f t="shared" si="0"/>
        <v>3115</v>
      </c>
    </row>
    <row r="13" spans="1:15" ht="24" customHeight="1">
      <c r="A13" s="10">
        <v>7</v>
      </c>
      <c r="B13" s="10">
        <v>804</v>
      </c>
      <c r="C13" s="11" t="s">
        <v>14</v>
      </c>
      <c r="D13" s="36">
        <v>660</v>
      </c>
      <c r="E13" s="37">
        <f>1168+944+312+1156+884+1492+1072+1856+1240+660</f>
        <v>10784</v>
      </c>
      <c r="F13" s="37">
        <v>1276</v>
      </c>
      <c r="G13" s="40">
        <f>1632+1520+1020+525.6+642.4+2100+824+3960+2880+3776</f>
        <v>18880</v>
      </c>
      <c r="H13" s="37">
        <f>800+1000+536+376+1220+1612+808+1584+1456+1276</f>
        <v>10668</v>
      </c>
      <c r="I13" s="40">
        <f>K13+D13-F13</f>
        <v>260</v>
      </c>
      <c r="J13" s="41"/>
      <c r="K13" s="42">
        <v>876</v>
      </c>
      <c r="L13" s="12"/>
      <c r="M13" s="4">
        <f>I13</f>
        <v>260</v>
      </c>
    </row>
    <row r="14" spans="1:15" ht="24" customHeight="1">
      <c r="A14" s="10">
        <v>8</v>
      </c>
      <c r="B14" s="10">
        <v>810</v>
      </c>
      <c r="C14" s="11" t="s">
        <v>15</v>
      </c>
      <c r="D14" s="36">
        <v>0</v>
      </c>
      <c r="E14" s="37">
        <v>0</v>
      </c>
      <c r="F14" s="37">
        <v>0</v>
      </c>
      <c r="G14" s="40"/>
      <c r="H14" s="37">
        <v>0</v>
      </c>
      <c r="I14" s="40">
        <f t="shared" si="1"/>
        <v>0</v>
      </c>
      <c r="J14" s="41"/>
      <c r="K14" s="42">
        <v>0</v>
      </c>
      <c r="L14" s="12"/>
      <c r="M14" s="4">
        <f t="shared" si="0"/>
        <v>0</v>
      </c>
    </row>
    <row r="15" spans="1:15" ht="24" customHeight="1">
      <c r="A15" s="10">
        <v>9</v>
      </c>
      <c r="B15" s="10">
        <v>811</v>
      </c>
      <c r="C15" s="11" t="s">
        <v>16</v>
      </c>
      <c r="D15" s="36">
        <v>0</v>
      </c>
      <c r="E15" s="37">
        <v>0</v>
      </c>
      <c r="F15" s="37">
        <v>0</v>
      </c>
      <c r="G15" s="40"/>
      <c r="H15" s="37">
        <f>G15+F15</f>
        <v>0</v>
      </c>
      <c r="I15" s="40">
        <f t="shared" si="1"/>
        <v>0</v>
      </c>
      <c r="J15" s="41"/>
      <c r="K15" s="42">
        <v>0</v>
      </c>
      <c r="L15" s="12"/>
      <c r="M15" s="4">
        <f t="shared" si="0"/>
        <v>0</v>
      </c>
    </row>
    <row r="16" spans="1:15" ht="24" customHeight="1">
      <c r="A16" s="13">
        <v>10</v>
      </c>
      <c r="B16" s="13">
        <v>821</v>
      </c>
      <c r="C16" s="14" t="s">
        <v>17</v>
      </c>
      <c r="D16" s="36">
        <v>0</v>
      </c>
      <c r="E16" s="37">
        <f>416.42+167.72</f>
        <v>584.14</v>
      </c>
      <c r="F16" s="37">
        <v>167.72</v>
      </c>
      <c r="G16" s="43"/>
      <c r="H16" s="37">
        <f>416.42+167.72</f>
        <v>584.14</v>
      </c>
      <c r="I16" s="40">
        <f>K16+D16-F16</f>
        <v>0</v>
      </c>
      <c r="J16" s="44"/>
      <c r="K16" s="45">
        <v>167.72</v>
      </c>
      <c r="L16" s="15"/>
      <c r="M16" s="4">
        <f t="shared" si="0"/>
        <v>0</v>
      </c>
    </row>
    <row r="17" spans="1:13" ht="24" customHeight="1">
      <c r="A17" s="13">
        <v>11</v>
      </c>
      <c r="B17" s="13">
        <v>830</v>
      </c>
      <c r="C17" s="14" t="s">
        <v>18</v>
      </c>
      <c r="D17" s="36">
        <v>0</v>
      </c>
      <c r="E17" s="37">
        <v>0</v>
      </c>
      <c r="F17" s="37">
        <v>0</v>
      </c>
      <c r="G17" s="43"/>
      <c r="H17" s="37">
        <v>0</v>
      </c>
      <c r="I17" s="46">
        <f>K17+D17-F17</f>
        <v>0</v>
      </c>
      <c r="J17" s="47"/>
      <c r="K17" s="48">
        <v>0</v>
      </c>
      <c r="L17" s="16"/>
      <c r="M17" s="4"/>
    </row>
    <row r="18" spans="1:13" ht="24" customHeight="1">
      <c r="A18" s="19" t="s">
        <v>19</v>
      </c>
      <c r="B18" s="20"/>
      <c r="C18" s="21"/>
      <c r="D18" s="49">
        <f>SUM(D7:D17)</f>
        <v>66613</v>
      </c>
      <c r="E18" s="49">
        <f>SUM(E7:E17)</f>
        <v>810808.14</v>
      </c>
      <c r="F18" s="49">
        <f>SUM(F7:F17)</f>
        <v>123962.72</v>
      </c>
      <c r="G18" s="49">
        <f>SUM(G7:G16)</f>
        <v>610896</v>
      </c>
      <c r="H18" s="49">
        <f>SUM(H7:H17)</f>
        <v>816464.14</v>
      </c>
      <c r="I18" s="49">
        <f>K18+D18-F18</f>
        <v>22301</v>
      </c>
      <c r="J18" s="50"/>
      <c r="K18" s="51">
        <f>SUM(K7:K16)</f>
        <v>79650.720000000001</v>
      </c>
      <c r="L18" s="17"/>
      <c r="M18" s="18">
        <f>SUM(M7:M16)</f>
        <v>22301</v>
      </c>
    </row>
    <row r="19" spans="1:13" ht="24" customHeight="1">
      <c r="K19" s="53"/>
    </row>
    <row r="20" spans="1:13" ht="24" customHeight="1">
      <c r="B20" s="2" t="s">
        <v>20</v>
      </c>
      <c r="D20" s="52" t="s">
        <v>27</v>
      </c>
      <c r="E20" s="52" t="s">
        <v>23</v>
      </c>
      <c r="H20" s="52" t="s">
        <v>21</v>
      </c>
    </row>
    <row r="21" spans="1:13" ht="24" customHeight="1">
      <c r="B21" s="2" t="s">
        <v>22</v>
      </c>
      <c r="C21" s="2" t="s">
        <v>26</v>
      </c>
      <c r="E21" s="54" t="s">
        <v>26</v>
      </c>
      <c r="F21" s="54"/>
      <c r="G21" s="54"/>
      <c r="H21" s="54"/>
    </row>
    <row r="22" spans="1:13" ht="37.5" customHeight="1"/>
  </sheetData>
  <mergeCells count="12">
    <mergeCell ref="A18:C18"/>
    <mergeCell ref="E21:H21"/>
    <mergeCell ref="A1:K1"/>
    <mergeCell ref="A2:K2"/>
    <mergeCell ref="A3:K3"/>
    <mergeCell ref="A4:K4"/>
    <mergeCell ref="A5:A6"/>
    <mergeCell ref="B5:B6"/>
    <mergeCell ref="C5:C6"/>
    <mergeCell ref="D5:E5"/>
    <mergeCell ref="F5:H5"/>
    <mergeCell ref="I5:I6"/>
  </mergeCells>
  <printOptions horizontalCentered="1"/>
  <pageMargins left="0.45" right="0.2" top="0.5" bottom="0.25" header="0.3" footer="0.3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Audit</cp:lastModifiedBy>
  <cp:lastPrinted>2020-09-08T05:08:14Z</cp:lastPrinted>
  <dcterms:created xsi:type="dcterms:W3CDTF">2020-09-07T08:11:17Z</dcterms:created>
  <dcterms:modified xsi:type="dcterms:W3CDTF">2020-09-08T05:19:58Z</dcterms:modified>
</cp:coreProperties>
</file>