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705" windowWidth="14805" windowHeight="7410"/>
  </bookViews>
  <sheets>
    <sheet name="25 พ.ย." sheetId="35" r:id="rId1"/>
  </sheets>
  <calcPr calcId="144525"/>
</workbook>
</file>

<file path=xl/calcChain.xml><?xml version="1.0" encoding="utf-8"?>
<calcChain xmlns="http://schemas.openxmlformats.org/spreadsheetml/2006/main">
  <c r="I10" i="35" l="1"/>
  <c r="J10" i="35" s="1"/>
  <c r="I12" i="35"/>
  <c r="J12" i="35" s="1"/>
  <c r="H10" i="35"/>
  <c r="G79" i="35" l="1"/>
  <c r="I9" i="35"/>
  <c r="I8" i="35"/>
  <c r="J8" i="35" s="1"/>
  <c r="H8" i="35"/>
  <c r="E8" i="35"/>
  <c r="I7" i="35"/>
  <c r="J7" i="35" s="1"/>
  <c r="H7" i="35"/>
  <c r="E7" i="35"/>
  <c r="I71" i="35" l="1"/>
  <c r="E71" i="35"/>
  <c r="I54" i="35"/>
  <c r="J54" i="35" s="1"/>
  <c r="H54" i="35"/>
  <c r="E54" i="35"/>
  <c r="E36" i="35"/>
  <c r="I4" i="35"/>
  <c r="I6" i="35"/>
  <c r="J6" i="35" s="1"/>
  <c r="H6" i="35"/>
  <c r="E6" i="35"/>
  <c r="D13" i="35" l="1"/>
  <c r="G72" i="35"/>
  <c r="C72" i="35"/>
  <c r="C37" i="35"/>
  <c r="C13" i="35"/>
  <c r="I69" i="35" l="1"/>
  <c r="J69" i="35" s="1"/>
  <c r="H69" i="35"/>
  <c r="I34" i="35"/>
  <c r="J34" i="35" s="1"/>
  <c r="H34" i="35"/>
  <c r="E34" i="35"/>
  <c r="F80" i="35"/>
  <c r="D79" i="35"/>
  <c r="C79" i="35"/>
  <c r="C80" i="35" s="1"/>
  <c r="I78" i="35"/>
  <c r="J78" i="35" s="1"/>
  <c r="H78" i="35"/>
  <c r="E78" i="35"/>
  <c r="I77" i="35"/>
  <c r="J77" i="35" s="1"/>
  <c r="H77" i="35"/>
  <c r="E77" i="35"/>
  <c r="D72" i="35"/>
  <c r="I72" i="35" s="1"/>
  <c r="J71" i="35"/>
  <c r="H71" i="35"/>
  <c r="I70" i="35"/>
  <c r="J70" i="35" s="1"/>
  <c r="H70" i="35"/>
  <c r="E70" i="35"/>
  <c r="I68" i="35"/>
  <c r="J68" i="35" s="1"/>
  <c r="H68" i="35"/>
  <c r="E68" i="35"/>
  <c r="I67" i="35"/>
  <c r="J67" i="35" s="1"/>
  <c r="H67" i="35"/>
  <c r="E67" i="35"/>
  <c r="I66" i="35"/>
  <c r="J66" i="35" s="1"/>
  <c r="H66" i="35"/>
  <c r="I65" i="35"/>
  <c r="J65" i="35" s="1"/>
  <c r="H65" i="35"/>
  <c r="E65" i="35"/>
  <c r="I64" i="35"/>
  <c r="J64" i="35" s="1"/>
  <c r="H64" i="35"/>
  <c r="E64" i="35"/>
  <c r="I63" i="35"/>
  <c r="J63" i="35" s="1"/>
  <c r="H63" i="35"/>
  <c r="E63" i="35"/>
  <c r="I62" i="35"/>
  <c r="J62" i="35" s="1"/>
  <c r="H62" i="35"/>
  <c r="E62" i="35"/>
  <c r="I61" i="35"/>
  <c r="J61" i="35" s="1"/>
  <c r="H61" i="35"/>
  <c r="E61" i="35"/>
  <c r="I60" i="35"/>
  <c r="J60" i="35" s="1"/>
  <c r="H60" i="35"/>
  <c r="E60" i="35"/>
  <c r="I59" i="35"/>
  <c r="J59" i="35" s="1"/>
  <c r="H59" i="35"/>
  <c r="E59" i="35"/>
  <c r="I58" i="35"/>
  <c r="J58" i="35" s="1"/>
  <c r="H58" i="35"/>
  <c r="E58" i="35"/>
  <c r="I57" i="35"/>
  <c r="J57" i="35" s="1"/>
  <c r="H57" i="35"/>
  <c r="E57" i="35"/>
  <c r="I56" i="35"/>
  <c r="J56" i="35" s="1"/>
  <c r="H56" i="35"/>
  <c r="E56" i="35"/>
  <c r="I55" i="35"/>
  <c r="J55" i="35" s="1"/>
  <c r="H55" i="35"/>
  <c r="E55" i="35"/>
  <c r="I53" i="35"/>
  <c r="J53" i="35" s="1"/>
  <c r="H53" i="35"/>
  <c r="E53" i="35"/>
  <c r="I52" i="35"/>
  <c r="J52" i="35" s="1"/>
  <c r="H52" i="35"/>
  <c r="E52" i="35"/>
  <c r="G37" i="35"/>
  <c r="D37" i="35"/>
  <c r="I36" i="35"/>
  <c r="J36" i="35" s="1"/>
  <c r="H36" i="35"/>
  <c r="I35" i="35"/>
  <c r="J35" i="35" s="1"/>
  <c r="H35" i="35"/>
  <c r="E35" i="35"/>
  <c r="I33" i="35"/>
  <c r="J33" i="35" s="1"/>
  <c r="H33" i="35"/>
  <c r="E33" i="35"/>
  <c r="I32" i="35"/>
  <c r="J32" i="35" s="1"/>
  <c r="H32" i="35"/>
  <c r="E32" i="35"/>
  <c r="I31" i="35"/>
  <c r="J31" i="35" s="1"/>
  <c r="H31" i="35"/>
  <c r="E31" i="35"/>
  <c r="I30" i="35"/>
  <c r="J30" i="35" s="1"/>
  <c r="H30" i="35"/>
  <c r="I29" i="35"/>
  <c r="J29" i="35" s="1"/>
  <c r="H29" i="35"/>
  <c r="E29" i="35"/>
  <c r="I28" i="35"/>
  <c r="J28" i="35" s="1"/>
  <c r="H28" i="35"/>
  <c r="E28" i="35"/>
  <c r="I27" i="35"/>
  <c r="J27" i="35" s="1"/>
  <c r="H27" i="35"/>
  <c r="E27" i="35"/>
  <c r="G13" i="35"/>
  <c r="H12" i="35"/>
  <c r="E12" i="35"/>
  <c r="J11" i="35"/>
  <c r="H11" i="35"/>
  <c r="E11" i="35"/>
  <c r="J9" i="35"/>
  <c r="H9" i="35"/>
  <c r="E9" i="35"/>
  <c r="I5" i="35"/>
  <c r="H5" i="35"/>
  <c r="E5" i="35"/>
  <c r="J4" i="35"/>
  <c r="H4" i="35"/>
  <c r="J5" i="35" l="1"/>
  <c r="I13" i="35"/>
  <c r="J13" i="35" s="1"/>
  <c r="G80" i="35"/>
  <c r="E10" i="35"/>
  <c r="E37" i="35"/>
  <c r="E72" i="35"/>
  <c r="E13" i="35"/>
  <c r="D80" i="35"/>
  <c r="E79" i="35"/>
  <c r="H79" i="35"/>
  <c r="H13" i="35"/>
  <c r="H37" i="35"/>
  <c r="H72" i="35"/>
  <c r="I37" i="35"/>
  <c r="J37" i="35" s="1"/>
  <c r="J72" i="35"/>
  <c r="I79" i="35"/>
  <c r="J79" i="35" s="1"/>
  <c r="I80" i="35" l="1"/>
  <c r="J80" i="35" s="1"/>
  <c r="E80" i="35"/>
  <c r="H80" i="35"/>
</calcChain>
</file>

<file path=xl/sharedStrings.xml><?xml version="1.0" encoding="utf-8"?>
<sst xmlns="http://schemas.openxmlformats.org/spreadsheetml/2006/main" count="147" uniqueCount="67">
  <si>
    <t>ที่</t>
  </si>
  <si>
    <t>รวม</t>
  </si>
  <si>
    <t xml:space="preserve"> -</t>
  </si>
  <si>
    <t>วงเงิน
คงเหลือ (บาท)</t>
  </si>
  <si>
    <t>วงเงินตาม
สัญญาจ้าง (บาท)</t>
  </si>
  <si>
    <t>วงเงินที่ได้รับ
จัดสรร (บาท)</t>
  </si>
  <si>
    <t>รายการ</t>
  </si>
  <si>
    <t>หมายเหตุ</t>
  </si>
  <si>
    <t>อาคารที่ว่าการอำเภอ (จำนวน 9 หลัง)</t>
  </si>
  <si>
    <t>อ.เมืองกระบี่ จ.กระบี่</t>
  </si>
  <si>
    <t>อ.ห้วยเม็ก จ.กาฬสินธุ์</t>
  </si>
  <si>
    <t>อ.สัตหีบ จ.ชลบุรี</t>
  </si>
  <si>
    <t>อ.โพนสวรรค์ จ.นครพนม</t>
  </si>
  <si>
    <t>อ.ปง จ.พะเยา</t>
  </si>
  <si>
    <t>อ.สุวรรณภูมิ จ.ร้อยเอ็ด</t>
  </si>
  <si>
    <t>อ.พัฒนานิคม จ.ลพบุรี</t>
  </si>
  <si>
    <t>อ.คลองหาด จ.สระแก้ว</t>
  </si>
  <si>
    <t>อ.พุนพิน จ.สุราษฎร์ธานี</t>
  </si>
  <si>
    <t>อาคารหอประชุมอำเภอ (จำนวน 10 หลัง)</t>
  </si>
  <si>
    <t>อ.ร่องคำ จ.กาฬสินธุ์</t>
  </si>
  <si>
    <t>อ.แม่วาง จ.เชียงใหม่</t>
  </si>
  <si>
    <t>อ.นาทม จ.นครพนม</t>
  </si>
  <si>
    <t>อ.ชุมแสง จ.นครสวรรค์</t>
  </si>
  <si>
    <t>อ.สุคิริน จ.นราธิวาส</t>
  </si>
  <si>
    <t>อ.สันติสุข จ.น่าน</t>
  </si>
  <si>
    <t>อ.นาดูน จ.มหาสารคาม</t>
  </si>
  <si>
    <t>อ.รัตภูมิ จ.สงขลา</t>
  </si>
  <si>
    <t>อ.บ้านด่านลานหอย จ.สุโขทัย</t>
  </si>
  <si>
    <t>10 พ.ย 61</t>
  </si>
  <si>
    <t>ปจ.กระบี่</t>
  </si>
  <si>
    <t>ปจ.ยโสธร</t>
  </si>
  <si>
    <t>ปจ.ร้อยเอ็ด</t>
  </si>
  <si>
    <t>นอ.ภูเขียว จ.ชัยภูมิ</t>
  </si>
  <si>
    <t>นอ.ละแม ชุมพร</t>
  </si>
  <si>
    <t>นอ.กันตัง จ.ตรัง</t>
  </si>
  <si>
    <t>นอ.ขามสะแกแสง จ.นครราชสีมา</t>
  </si>
  <si>
    <t>นอ.ธัญบุรี จ.ปทุมธานี</t>
  </si>
  <si>
    <t>นอ.เมืองปัตตานี จ.ปัตตานี</t>
  </si>
  <si>
    <t>นอ.ยะรัง จ.ปัตตานี</t>
  </si>
  <si>
    <t>นอ.ยะหริ่ง จ.ปัตตานี</t>
  </si>
  <si>
    <t>นอ.เขาย้อย จ.เพชรบุรี</t>
  </si>
  <si>
    <t>นอ.ยะหา จ.ยะลา</t>
  </si>
  <si>
    <t>นอ.แกลง จ.ระยอง</t>
  </si>
  <si>
    <t>นอ.ท่าวุ้ง จ.ลพบุรี</t>
  </si>
  <si>
    <t>นอ.เสริมงาม จ.ลำปาง</t>
  </si>
  <si>
    <t>นอ.กุดบาก จ.สกลนคร</t>
  </si>
  <si>
    <t>นอ.หาดใหญ่ จ.สงขลา</t>
  </si>
  <si>
    <t>นอ.ศรีสำโรง จ.สุโขทัย</t>
  </si>
  <si>
    <t>นอ.โนนสะอาด จ.อุดรธานี</t>
  </si>
  <si>
    <t>1 พ.ย 61</t>
  </si>
  <si>
    <t>31 ต.ค 61</t>
  </si>
  <si>
    <t>อาคารชุดรวมพักอาศัย (แฟลต) จำนวน 2 หลัง</t>
  </si>
  <si>
    <t>บ้านพักปลัดจังหวัด /นายอำเภอ จำนวน 20 หลัง</t>
  </si>
  <si>
    <t>อ.ศรีราชา จ.ชลบุรี</t>
  </si>
  <si>
    <t>จ.ยโสธร</t>
  </si>
  <si>
    <t>สรุปการก่อสร้าง 41 หลัง</t>
  </si>
  <si>
    <t>ลงนาม
สัญญาวันที่</t>
  </si>
  <si>
    <t>อ.กงหรา จ.พัทลุง</t>
  </si>
  <si>
    <t>7 ธ.ค. 61</t>
  </si>
  <si>
    <t>เบิกจ่ายแล้ว</t>
  </si>
  <si>
    <t>คิดเป็น
ร้อยละ</t>
  </si>
  <si>
    <t>คงเหลือ</t>
  </si>
  <si>
    <t>เบิกจ่าย 15% แล้ว</t>
  </si>
  <si>
    <t>เบิกจ่ายงวดที่ 1 แล้ว</t>
  </si>
  <si>
    <t>ก่อสร้างและเบิกจ่ายเสร็จเรียบร้อยแล้ว</t>
  </si>
  <si>
    <t>ข้อมูลการก่อสร้างงบลงทุน ปีงบประมาณ 2562 
ข้อมูล ณ วันที่ 26 มีนาคม 2563</t>
  </si>
  <si>
    <t>เบิกจ่ายงวดที่ 4 (ขอกันเงินแล้ว)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</si>
</sst>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_ ;\-#,##0\ "/>
  </numFmts>
  <fonts count="18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6"/>
      <color rgb="FF7030A0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b/>
      <sz val="16"/>
      <color rgb="FF002060"/>
      <name val="TH SarabunPSK"/>
      <family val="2"/>
    </font>
    <font>
      <b/>
      <sz val="16"/>
      <color rgb="FF00B050"/>
      <name val="TH SarabunPSK"/>
      <family val="2"/>
    </font>
    <font>
      <b/>
      <sz val="18"/>
      <color rgb="FFFF0000"/>
      <name val="TH SarabunPSK"/>
      <family val="2"/>
    </font>
    <font>
      <sz val="16"/>
      <color rgb="FF0070C0"/>
      <name val="TH SarabunPSK"/>
      <family val="2"/>
    </font>
    <font>
      <sz val="18"/>
      <color rgb="FFFF0000"/>
      <name val="TH SarabunPSK"/>
      <family val="2"/>
    </font>
    <font>
      <b/>
      <sz val="15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3" fontId="2" fillId="0" borderId="0" xfId="0" applyNumberFormat="1" applyFont="1" applyAlignment="1">
      <alignment horizontal="center"/>
    </xf>
    <xf numFmtId="0" fontId="2" fillId="2" borderId="0" xfId="0" applyFont="1" applyFill="1"/>
    <xf numFmtId="0" fontId="3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vertical="center"/>
    </xf>
    <xf numFmtId="15" fontId="7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/>
    <xf numFmtId="3" fontId="7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3" fontId="9" fillId="2" borderId="1" xfId="0" applyNumberFormat="1" applyFont="1" applyFill="1" applyBorder="1" applyAlignment="1">
      <alignment horizontal="center"/>
    </xf>
    <xf numFmtId="15" fontId="7" fillId="2" borderId="1" xfId="1" applyNumberFormat="1" applyFont="1" applyFill="1" applyBorder="1" applyAlignment="1" applyProtection="1">
      <alignment horizontal="center" vertical="center"/>
    </xf>
    <xf numFmtId="0" fontId="3" fillId="0" borderId="0" xfId="0" applyFont="1"/>
    <xf numFmtId="1" fontId="9" fillId="2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vertical="center"/>
    </xf>
    <xf numFmtId="3" fontId="5" fillId="0" borderId="1" xfId="0" applyNumberFormat="1" applyFont="1" applyBorder="1" applyAlignment="1">
      <alignment horizont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1" fontId="9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3" fontId="3" fillId="2" borderId="1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3" fontId="9" fillId="2" borderId="0" xfId="0" applyNumberFormat="1" applyFont="1" applyFill="1" applyBorder="1" applyAlignment="1">
      <alignment horizontal="center"/>
    </xf>
    <xf numFmtId="1" fontId="9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1" fontId="9" fillId="2" borderId="0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left"/>
    </xf>
    <xf numFmtId="3" fontId="4" fillId="2" borderId="1" xfId="0" applyNumberFormat="1" applyFont="1" applyFill="1" applyBorder="1" applyAlignment="1">
      <alignment horizontal="center"/>
    </xf>
    <xf numFmtId="0" fontId="13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4" fontId="9" fillId="2" borderId="1" xfId="0" applyNumberFormat="1" applyFont="1" applyFill="1" applyBorder="1" applyAlignment="1">
      <alignment horizontal="center"/>
    </xf>
    <xf numFmtId="0" fontId="7" fillId="0" borderId="0" xfId="0" applyFont="1" applyAlignment="1">
      <alignment vertical="center"/>
    </xf>
    <xf numFmtId="4" fontId="4" fillId="2" borderId="1" xfId="0" applyNumberFormat="1" applyFont="1" applyFill="1" applyBorder="1" applyAlignment="1">
      <alignment horizontal="center"/>
    </xf>
    <xf numFmtId="0" fontId="14" fillId="0" borderId="0" xfId="0" applyFont="1"/>
    <xf numFmtId="3" fontId="7" fillId="0" borderId="1" xfId="0" applyNumberFormat="1" applyFont="1" applyFill="1" applyBorder="1" applyAlignment="1">
      <alignment horizontal="center" vertical="center"/>
    </xf>
    <xf numFmtId="15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9" fillId="2" borderId="0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0" fontId="8" fillId="0" borderId="1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/>
    <xf numFmtId="0" fontId="7" fillId="0" borderId="0" xfId="0" applyFont="1" applyFill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center" vertical="center"/>
    </xf>
    <xf numFmtId="3" fontId="15" fillId="4" borderId="1" xfId="0" applyNumberFormat="1" applyFont="1" applyFill="1" applyBorder="1" applyAlignment="1">
      <alignment horizontal="center" vertical="center"/>
    </xf>
    <xf numFmtId="15" fontId="15" fillId="4" borderId="1" xfId="0" applyNumberFormat="1" applyFont="1" applyFill="1" applyBorder="1" applyAlignment="1">
      <alignment horizontal="center" vertical="center"/>
    </xf>
    <xf numFmtId="4" fontId="15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vertical="center"/>
    </xf>
    <xf numFmtId="15" fontId="15" fillId="4" borderId="1" xfId="0" applyNumberFormat="1" applyFont="1" applyFill="1" applyBorder="1" applyAlignment="1" applyProtection="1">
      <alignment horizontal="center" vertical="center"/>
    </xf>
    <xf numFmtId="3" fontId="15" fillId="4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vertical="center"/>
    </xf>
    <xf numFmtId="0" fontId="16" fillId="4" borderId="1" xfId="0" applyFont="1" applyFill="1" applyBorder="1" applyAlignment="1">
      <alignment vertical="center"/>
    </xf>
    <xf numFmtId="3" fontId="16" fillId="4" borderId="1" xfId="0" applyNumberFormat="1" applyFont="1" applyFill="1" applyBorder="1" applyAlignment="1">
      <alignment horizontal="center" vertical="center"/>
    </xf>
    <xf numFmtId="15" fontId="16" fillId="4" borderId="1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4" fontId="9" fillId="4" borderId="1" xfId="0" applyNumberFormat="1" applyFont="1" applyFill="1" applyBorder="1" applyAlignment="1">
      <alignment horizontal="center" vertical="center"/>
    </xf>
    <xf numFmtId="15" fontId="9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3" fontId="3" fillId="4" borderId="1" xfId="0" applyNumberFormat="1" applyFont="1" applyFill="1" applyBorder="1" applyAlignment="1">
      <alignment horizontal="center" vertical="center"/>
    </xf>
    <xf numFmtId="15" fontId="3" fillId="4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/>
    </xf>
    <xf numFmtId="15" fontId="9" fillId="4" borderId="1" xfId="0" applyNumberFormat="1" applyFont="1" applyFill="1" applyBorder="1" applyAlignment="1">
      <alignment horizontal="center"/>
    </xf>
    <xf numFmtId="15" fontId="9" fillId="4" borderId="1" xfId="1" applyNumberFormat="1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/>
    <xf numFmtId="49" fontId="9" fillId="4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/>
    </xf>
    <xf numFmtId="4" fontId="9" fillId="4" borderId="1" xfId="0" applyNumberFormat="1" applyFont="1" applyFill="1" applyBorder="1" applyAlignment="1">
      <alignment horizontal="center" vertical="center" wrapText="1" shrinkToFit="1"/>
    </xf>
    <xf numFmtId="0" fontId="9" fillId="4" borderId="1" xfId="0" applyFont="1" applyFill="1" applyBorder="1" applyAlignment="1">
      <alignment horizontal="left" vertical="center"/>
    </xf>
    <xf numFmtId="3" fontId="7" fillId="4" borderId="1" xfId="0" applyNumberFormat="1" applyFont="1" applyFill="1" applyBorder="1" applyAlignment="1">
      <alignment horizontal="center" vertical="center"/>
    </xf>
    <xf numFmtId="15" fontId="7" fillId="4" borderId="1" xfId="0" applyNumberFormat="1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 wrapText="1"/>
    </xf>
    <xf numFmtId="15" fontId="9" fillId="4" borderId="1" xfId="0" applyNumberFormat="1" applyFont="1" applyFill="1" applyBorder="1" applyAlignment="1" applyProtection="1">
      <alignment horizontal="center" vertical="center"/>
    </xf>
    <xf numFmtId="4" fontId="9" fillId="4" borderId="1" xfId="0" applyNumberFormat="1" applyFont="1" applyFill="1" applyBorder="1" applyAlignment="1">
      <alignment horizontal="center"/>
    </xf>
    <xf numFmtId="187" fontId="9" fillId="4" borderId="1" xfId="1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/>
    </xf>
    <xf numFmtId="0" fontId="7" fillId="2" borderId="0" xfId="0" applyFont="1" applyFill="1" applyBorder="1"/>
    <xf numFmtId="0" fontId="3" fillId="0" borderId="0" xfId="0" applyFont="1" applyBorder="1"/>
    <xf numFmtId="0" fontId="3" fillId="0" borderId="6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wrapText="1"/>
    </xf>
    <xf numFmtId="3" fontId="5" fillId="0" borderId="6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colors>
    <mruColors>
      <color rgb="FF08A826"/>
      <color rgb="FF456B4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abSelected="1" topLeftCell="A70" zoomScale="98" zoomScaleNormal="98" workbookViewId="0">
      <selection activeCell="M75" sqref="M75"/>
    </sheetView>
  </sheetViews>
  <sheetFormatPr defaultColWidth="9" defaultRowHeight="21" x14ac:dyDescent="0.35"/>
  <cols>
    <col min="1" max="1" width="4.125" style="1" bestFit="1" customWidth="1"/>
    <col min="2" max="2" width="21.375" style="1" customWidth="1"/>
    <col min="3" max="3" width="11.125" style="4" bestFit="1" customWidth="1"/>
    <col min="4" max="4" width="13.75" style="4" bestFit="1" customWidth="1"/>
    <col min="5" max="5" width="12.625" style="4" bestFit="1" customWidth="1"/>
    <col min="6" max="6" width="9.25" style="29" bestFit="1" customWidth="1"/>
    <col min="7" max="7" width="13.75" style="34" bestFit="1" customWidth="1"/>
    <col min="8" max="8" width="6.5" style="34" bestFit="1" customWidth="1"/>
    <col min="9" max="9" width="13.75" style="34" bestFit="1" customWidth="1"/>
    <col min="10" max="10" width="5.375" style="34" bestFit="1" customWidth="1"/>
    <col min="11" max="11" width="28.625" style="24" bestFit="1" customWidth="1"/>
    <col min="12" max="12" width="13.625" style="1" customWidth="1"/>
    <col min="13" max="16384" width="9" style="1"/>
  </cols>
  <sheetData>
    <row r="1" spans="1:11" s="21" customFormat="1" ht="57.75" customHeight="1" x14ac:dyDescent="0.2">
      <c r="A1" s="113" t="s">
        <v>65</v>
      </c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11" s="5" customFormat="1" x14ac:dyDescent="0.35">
      <c r="A2" s="116" t="s">
        <v>8</v>
      </c>
      <c r="B2" s="117"/>
      <c r="C2" s="117"/>
      <c r="D2" s="117"/>
      <c r="E2" s="117"/>
      <c r="F2" s="117"/>
      <c r="G2" s="117"/>
      <c r="H2" s="117"/>
      <c r="I2" s="117"/>
      <c r="J2" s="117"/>
      <c r="K2" s="118"/>
    </row>
    <row r="3" spans="1:11" ht="42" x14ac:dyDescent="0.35">
      <c r="A3" s="6" t="s">
        <v>0</v>
      </c>
      <c r="B3" s="6" t="s">
        <v>6</v>
      </c>
      <c r="C3" s="3" t="s">
        <v>5</v>
      </c>
      <c r="D3" s="22" t="s">
        <v>4</v>
      </c>
      <c r="E3" s="3" t="s">
        <v>3</v>
      </c>
      <c r="F3" s="2" t="s">
        <v>56</v>
      </c>
      <c r="G3" s="30" t="s">
        <v>59</v>
      </c>
      <c r="H3" s="30" t="s">
        <v>60</v>
      </c>
      <c r="I3" s="30" t="s">
        <v>61</v>
      </c>
      <c r="J3" s="30" t="s">
        <v>60</v>
      </c>
      <c r="K3" s="6" t="s">
        <v>7</v>
      </c>
    </row>
    <row r="4" spans="1:11" s="12" customFormat="1" x14ac:dyDescent="0.35">
      <c r="A4" s="88">
        <v>1</v>
      </c>
      <c r="B4" s="89" t="s">
        <v>10</v>
      </c>
      <c r="C4" s="85">
        <v>16223800</v>
      </c>
      <c r="D4" s="85">
        <v>12000000</v>
      </c>
      <c r="E4" s="85">
        <v>4223800</v>
      </c>
      <c r="F4" s="79">
        <v>22579</v>
      </c>
      <c r="G4" s="75">
        <v>12000000</v>
      </c>
      <c r="H4" s="75">
        <f t="shared" ref="H4:H12" si="0">(G4*100)/D4</f>
        <v>100</v>
      </c>
      <c r="I4" s="75">
        <f>SUM(L13)</f>
        <v>0</v>
      </c>
      <c r="J4" s="75">
        <f t="shared" ref="J4:J12" si="1">(I4*100)/D4</f>
        <v>0</v>
      </c>
      <c r="K4" s="61" t="s">
        <v>64</v>
      </c>
    </row>
    <row r="5" spans="1:11" s="12" customFormat="1" x14ac:dyDescent="0.35">
      <c r="A5" s="76">
        <v>2</v>
      </c>
      <c r="B5" s="77" t="s">
        <v>15</v>
      </c>
      <c r="C5" s="85">
        <v>16223800</v>
      </c>
      <c r="D5" s="85">
        <v>13800000</v>
      </c>
      <c r="E5" s="85">
        <f t="shared" ref="E5" si="2">SUM(C5-D5)</f>
        <v>2423800</v>
      </c>
      <c r="F5" s="86">
        <v>22587</v>
      </c>
      <c r="G5" s="75">
        <v>13800000</v>
      </c>
      <c r="H5" s="75">
        <f t="shared" si="0"/>
        <v>100</v>
      </c>
      <c r="I5" s="75">
        <f t="shared" ref="I5:I12" si="3">SUM(D5-G5)</f>
        <v>0</v>
      </c>
      <c r="J5" s="75">
        <f t="shared" si="1"/>
        <v>0</v>
      </c>
      <c r="K5" s="61" t="s">
        <v>64</v>
      </c>
    </row>
    <row r="6" spans="1:11" s="14" customFormat="1" x14ac:dyDescent="0.2">
      <c r="A6" s="76">
        <v>3</v>
      </c>
      <c r="B6" s="77" t="s">
        <v>17</v>
      </c>
      <c r="C6" s="75">
        <v>16223800</v>
      </c>
      <c r="D6" s="75">
        <v>14520000</v>
      </c>
      <c r="E6" s="75">
        <f t="shared" ref="E6" si="4">SUM(C6-D6)</f>
        <v>1703800</v>
      </c>
      <c r="F6" s="79">
        <v>22667</v>
      </c>
      <c r="G6" s="75">
        <v>14520000</v>
      </c>
      <c r="H6" s="75">
        <f t="shared" ref="H6:H8" si="5">(G6*100)/D6</f>
        <v>100</v>
      </c>
      <c r="I6" s="75">
        <f t="shared" ref="I6" si="6">SUM(D6-G6)</f>
        <v>0</v>
      </c>
      <c r="J6" s="75">
        <f>(I6*100)/D6</f>
        <v>0</v>
      </c>
      <c r="K6" s="61" t="s">
        <v>64</v>
      </c>
    </row>
    <row r="7" spans="1:11" s="15" customFormat="1" x14ac:dyDescent="0.35">
      <c r="A7" s="76">
        <v>4</v>
      </c>
      <c r="B7" s="66" t="s">
        <v>13</v>
      </c>
      <c r="C7" s="75">
        <v>16223800</v>
      </c>
      <c r="D7" s="78">
        <v>14199402.75</v>
      </c>
      <c r="E7" s="98">
        <f t="shared" ref="E7:E8" si="7">SUM(C7-D7)</f>
        <v>2024397.25</v>
      </c>
      <c r="F7" s="79">
        <v>22683</v>
      </c>
      <c r="G7" s="78">
        <v>14199402.75</v>
      </c>
      <c r="H7" s="75">
        <f t="shared" si="5"/>
        <v>100</v>
      </c>
      <c r="I7" s="75">
        <f t="shared" ref="I7" si="8">SUM(D7-G7)</f>
        <v>0</v>
      </c>
      <c r="J7" s="75">
        <f t="shared" ref="J7:J8" si="9">(I7*100)/D7</f>
        <v>0</v>
      </c>
      <c r="K7" s="61" t="s">
        <v>64</v>
      </c>
    </row>
    <row r="8" spans="1:11" s="14" customFormat="1" ht="27.75" customHeight="1" x14ac:dyDescent="0.35">
      <c r="A8" s="76">
        <v>5</v>
      </c>
      <c r="B8" s="77" t="s">
        <v>12</v>
      </c>
      <c r="C8" s="85">
        <v>16223800</v>
      </c>
      <c r="D8" s="75">
        <v>12500000</v>
      </c>
      <c r="E8" s="85">
        <f t="shared" si="7"/>
        <v>3723800</v>
      </c>
      <c r="F8" s="79">
        <v>22662</v>
      </c>
      <c r="G8" s="75">
        <v>12500000</v>
      </c>
      <c r="H8" s="75">
        <f t="shared" si="5"/>
        <v>100</v>
      </c>
      <c r="I8" s="75">
        <f>SUM(D8-G8)</f>
        <v>0</v>
      </c>
      <c r="J8" s="75">
        <f t="shared" si="9"/>
        <v>0</v>
      </c>
      <c r="K8" s="61" t="s">
        <v>64</v>
      </c>
    </row>
    <row r="9" spans="1:11" s="14" customFormat="1" x14ac:dyDescent="0.2">
      <c r="A9" s="76">
        <v>6</v>
      </c>
      <c r="B9" s="77" t="s">
        <v>9</v>
      </c>
      <c r="C9" s="75">
        <v>16223800</v>
      </c>
      <c r="D9" s="75">
        <v>15150000</v>
      </c>
      <c r="E9" s="75">
        <f t="shared" ref="E9:E12" si="10">SUM(C9-D9)</f>
        <v>1073800</v>
      </c>
      <c r="F9" s="79">
        <v>22662</v>
      </c>
      <c r="G9" s="78">
        <v>15150000</v>
      </c>
      <c r="H9" s="75">
        <f t="shared" si="0"/>
        <v>100</v>
      </c>
      <c r="I9" s="75">
        <f>SUM(D9-G9)</f>
        <v>0</v>
      </c>
      <c r="J9" s="75">
        <f t="shared" si="1"/>
        <v>0</v>
      </c>
      <c r="K9" s="61" t="s">
        <v>64</v>
      </c>
    </row>
    <row r="10" spans="1:11" s="14" customFormat="1" x14ac:dyDescent="0.2">
      <c r="A10" s="76">
        <v>9</v>
      </c>
      <c r="B10" s="77" t="s">
        <v>16</v>
      </c>
      <c r="C10" s="75">
        <v>16223800</v>
      </c>
      <c r="D10" s="99">
        <v>14137000</v>
      </c>
      <c r="E10" s="75">
        <f>SUM(E1:E9)</f>
        <v>15173397.25</v>
      </c>
      <c r="F10" s="79">
        <v>22670</v>
      </c>
      <c r="G10" s="78">
        <v>14137000</v>
      </c>
      <c r="H10" s="75">
        <f t="shared" ref="H10" si="11">(G10*100)/D10</f>
        <v>100</v>
      </c>
      <c r="I10" s="75">
        <f>SUM(D10-G10)</f>
        <v>0</v>
      </c>
      <c r="J10" s="75">
        <f>(I10*100)/D10</f>
        <v>0</v>
      </c>
      <c r="K10" s="61" t="s">
        <v>64</v>
      </c>
    </row>
    <row r="11" spans="1:11" s="12" customFormat="1" x14ac:dyDescent="0.35">
      <c r="A11" s="76">
        <v>7</v>
      </c>
      <c r="B11" s="89" t="s">
        <v>11</v>
      </c>
      <c r="C11" s="85">
        <v>16223800</v>
      </c>
      <c r="D11" s="85">
        <v>15769000</v>
      </c>
      <c r="E11" s="85">
        <f t="shared" si="10"/>
        <v>454800</v>
      </c>
      <c r="F11" s="79">
        <v>22580</v>
      </c>
      <c r="G11" s="75">
        <v>15769000</v>
      </c>
      <c r="H11" s="75">
        <f t="shared" si="0"/>
        <v>100</v>
      </c>
      <c r="I11" s="75">
        <v>0</v>
      </c>
      <c r="J11" s="75">
        <f t="shared" si="1"/>
        <v>0</v>
      </c>
      <c r="K11" s="61" t="s">
        <v>64</v>
      </c>
    </row>
    <row r="12" spans="1:11" s="16" customFormat="1" x14ac:dyDescent="0.35">
      <c r="A12" s="8">
        <v>8</v>
      </c>
      <c r="B12" s="54" t="s">
        <v>14</v>
      </c>
      <c r="C12" s="52">
        <v>16223800</v>
      </c>
      <c r="D12" s="48">
        <v>13500000</v>
      </c>
      <c r="E12" s="52">
        <f t="shared" si="10"/>
        <v>2723800</v>
      </c>
      <c r="F12" s="49">
        <v>22695</v>
      </c>
      <c r="G12" s="55">
        <v>6113851</v>
      </c>
      <c r="H12" s="33">
        <f t="shared" si="0"/>
        <v>45.287785185185186</v>
      </c>
      <c r="I12" s="13">
        <f t="shared" si="3"/>
        <v>7386149</v>
      </c>
      <c r="J12" s="33">
        <f t="shared" si="1"/>
        <v>54.712214814814814</v>
      </c>
      <c r="K12" s="23" t="s">
        <v>66</v>
      </c>
    </row>
    <row r="13" spans="1:11" s="12" customFormat="1" x14ac:dyDescent="0.35">
      <c r="A13" s="119" t="s">
        <v>1</v>
      </c>
      <c r="B13" s="119"/>
      <c r="C13" s="17">
        <f>SUM(C4:C12)</f>
        <v>146014200</v>
      </c>
      <c r="D13" s="44">
        <f>SUM(D4:D12)</f>
        <v>125575402.75</v>
      </c>
      <c r="E13" s="44">
        <f>SUM(E9:E12)</f>
        <v>19425797.25</v>
      </c>
      <c r="F13" s="25">
        <v>9</v>
      </c>
      <c r="G13" s="58">
        <f>SUM(G4:G12)</f>
        <v>118189253.75</v>
      </c>
      <c r="H13" s="33">
        <f>(G13*100)/D13</f>
        <v>94.118156232630511</v>
      </c>
      <c r="I13" s="58">
        <f>SUM(I4:I12)</f>
        <v>7386149</v>
      </c>
      <c r="J13" s="33">
        <f>(I13*100)/D13</f>
        <v>5.8818437673694817</v>
      </c>
      <c r="K13" s="9" t="s">
        <v>2</v>
      </c>
    </row>
    <row r="14" spans="1:11" s="12" customFormat="1" x14ac:dyDescent="0.35">
      <c r="A14" s="35"/>
      <c r="B14" s="35"/>
      <c r="C14" s="36"/>
      <c r="D14" s="51"/>
      <c r="E14" s="51"/>
      <c r="F14" s="37"/>
      <c r="G14" s="32"/>
      <c r="H14" s="32"/>
      <c r="I14" s="32"/>
      <c r="J14" s="32"/>
      <c r="K14" s="38"/>
    </row>
    <row r="15" spans="1:11" s="12" customFormat="1" x14ac:dyDescent="0.35">
      <c r="A15" s="35"/>
      <c r="B15" s="120"/>
      <c r="C15" s="120"/>
      <c r="D15" s="120"/>
      <c r="E15" s="120"/>
      <c r="F15" s="120"/>
      <c r="G15" s="32"/>
      <c r="H15" s="32"/>
      <c r="I15" s="32"/>
      <c r="J15" s="32"/>
      <c r="K15" s="38"/>
    </row>
    <row r="16" spans="1:11" s="12" customFormat="1" x14ac:dyDescent="0.35">
      <c r="A16" s="35"/>
      <c r="B16" s="59"/>
      <c r="C16" s="59"/>
      <c r="D16" s="59"/>
      <c r="E16" s="51"/>
      <c r="F16" s="37"/>
      <c r="G16" s="32"/>
      <c r="H16" s="32"/>
      <c r="I16" s="32"/>
      <c r="J16" s="32"/>
      <c r="K16" s="38"/>
    </row>
    <row r="17" spans="1:11" s="12" customFormat="1" x14ac:dyDescent="0.35">
      <c r="A17" s="35"/>
      <c r="B17" s="59"/>
      <c r="C17" s="59"/>
      <c r="D17" s="59"/>
      <c r="E17" s="51"/>
      <c r="F17" s="37"/>
      <c r="G17" s="32"/>
      <c r="H17" s="32"/>
      <c r="I17" s="32"/>
      <c r="J17" s="32"/>
      <c r="K17" s="38"/>
    </row>
    <row r="18" spans="1:11" s="12" customFormat="1" x14ac:dyDescent="0.35">
      <c r="A18" s="35"/>
      <c r="B18" s="59"/>
      <c r="C18" s="59"/>
      <c r="D18" s="59"/>
      <c r="E18" s="51"/>
      <c r="F18" s="37"/>
      <c r="G18" s="32"/>
      <c r="H18" s="32"/>
      <c r="I18" s="32"/>
      <c r="J18" s="32"/>
      <c r="K18" s="38"/>
    </row>
    <row r="19" spans="1:11" s="12" customFormat="1" x14ac:dyDescent="0.35">
      <c r="A19" s="35"/>
      <c r="B19" s="59"/>
      <c r="C19" s="59"/>
      <c r="D19" s="59"/>
      <c r="E19" s="51"/>
      <c r="F19" s="37"/>
      <c r="G19" s="32"/>
      <c r="H19" s="32"/>
      <c r="I19" s="32"/>
      <c r="J19" s="32"/>
      <c r="K19" s="38"/>
    </row>
    <row r="20" spans="1:11" s="12" customFormat="1" x14ac:dyDescent="0.35">
      <c r="A20" s="35"/>
      <c r="B20" s="59"/>
      <c r="C20" s="59"/>
      <c r="D20" s="59"/>
      <c r="E20" s="51"/>
      <c r="F20" s="37"/>
      <c r="G20" s="32"/>
      <c r="H20" s="32"/>
      <c r="I20" s="32"/>
      <c r="J20" s="32"/>
      <c r="K20" s="38"/>
    </row>
    <row r="21" spans="1:11" s="12" customFormat="1" x14ac:dyDescent="0.35">
      <c r="A21" s="35"/>
      <c r="B21" s="59"/>
      <c r="C21" s="59"/>
      <c r="D21" s="59"/>
      <c r="E21" s="51"/>
      <c r="F21" s="37"/>
      <c r="G21" s="32"/>
      <c r="H21" s="32"/>
      <c r="I21" s="32"/>
      <c r="J21" s="32"/>
      <c r="K21" s="38"/>
    </row>
    <row r="22" spans="1:11" s="12" customFormat="1" x14ac:dyDescent="0.35">
      <c r="A22" s="35"/>
      <c r="B22" s="59"/>
      <c r="C22" s="59"/>
      <c r="D22" s="59"/>
      <c r="E22" s="51"/>
      <c r="F22" s="37"/>
      <c r="G22" s="32"/>
      <c r="H22" s="32"/>
      <c r="I22" s="32"/>
      <c r="J22" s="32"/>
      <c r="K22" s="38"/>
    </row>
    <row r="23" spans="1:11" s="12" customFormat="1" x14ac:dyDescent="0.35">
      <c r="A23" s="35"/>
      <c r="B23" s="59"/>
      <c r="C23" s="59"/>
      <c r="D23" s="59"/>
      <c r="E23" s="51"/>
      <c r="F23" s="37"/>
      <c r="G23" s="32"/>
      <c r="H23" s="32"/>
      <c r="I23" s="32"/>
      <c r="J23" s="32"/>
      <c r="K23" s="38"/>
    </row>
    <row r="24" spans="1:11" s="12" customFormat="1" x14ac:dyDescent="0.35">
      <c r="A24" s="35"/>
      <c r="B24" s="35"/>
      <c r="C24" s="36"/>
      <c r="D24" s="36"/>
      <c r="E24" s="36"/>
      <c r="F24" s="37"/>
      <c r="G24" s="32"/>
      <c r="H24" s="32"/>
      <c r="I24" s="32"/>
      <c r="J24" s="32"/>
      <c r="K24" s="38"/>
    </row>
    <row r="25" spans="1:11" s="12" customFormat="1" ht="30" customHeight="1" x14ac:dyDescent="0.35">
      <c r="A25" s="121" t="s">
        <v>18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</row>
    <row r="26" spans="1:11" ht="42" x14ac:dyDescent="0.35">
      <c r="A26" s="107" t="s">
        <v>0</v>
      </c>
      <c r="B26" s="107" t="s">
        <v>6</v>
      </c>
      <c r="C26" s="108" t="s">
        <v>5</v>
      </c>
      <c r="D26" s="109" t="s">
        <v>4</v>
      </c>
      <c r="E26" s="108" t="s">
        <v>3</v>
      </c>
      <c r="F26" s="110" t="s">
        <v>56</v>
      </c>
      <c r="G26" s="111" t="s">
        <v>59</v>
      </c>
      <c r="H26" s="111" t="s">
        <v>60</v>
      </c>
      <c r="I26" s="111" t="s">
        <v>61</v>
      </c>
      <c r="J26" s="111" t="s">
        <v>60</v>
      </c>
      <c r="K26" s="107" t="s">
        <v>7</v>
      </c>
    </row>
    <row r="27" spans="1:11" s="14" customFormat="1" x14ac:dyDescent="0.35">
      <c r="A27" s="88">
        <v>1</v>
      </c>
      <c r="B27" s="89" t="s">
        <v>19</v>
      </c>
      <c r="C27" s="85">
        <v>7353800</v>
      </c>
      <c r="D27" s="85">
        <v>6290000</v>
      </c>
      <c r="E27" s="85">
        <f>SUM(C27-D27)</f>
        <v>1063800</v>
      </c>
      <c r="F27" s="79">
        <v>22584</v>
      </c>
      <c r="G27" s="75">
        <v>6290000</v>
      </c>
      <c r="H27" s="75">
        <f t="shared" ref="H27:H31" si="12">(G27*100)/D27</f>
        <v>100</v>
      </c>
      <c r="I27" s="75">
        <f t="shared" ref="I27:I36" si="13">SUM(D27-G27)</f>
        <v>0</v>
      </c>
      <c r="J27" s="75">
        <f t="shared" ref="J27:J31" si="14">(I27*100)/D27</f>
        <v>0</v>
      </c>
      <c r="K27" s="61" t="s">
        <v>64</v>
      </c>
    </row>
    <row r="28" spans="1:11" s="14" customFormat="1" x14ac:dyDescent="0.2">
      <c r="A28" s="76">
        <v>2</v>
      </c>
      <c r="B28" s="77" t="s">
        <v>20</v>
      </c>
      <c r="C28" s="75">
        <v>7353800</v>
      </c>
      <c r="D28" s="78">
        <v>6966244.2699999996</v>
      </c>
      <c r="E28" s="78">
        <f>SUM(C28-D28)</f>
        <v>387555.73000000045</v>
      </c>
      <c r="F28" s="79">
        <v>22585</v>
      </c>
      <c r="G28" s="78">
        <v>6966244.2699999996</v>
      </c>
      <c r="H28" s="75">
        <f t="shared" si="12"/>
        <v>100</v>
      </c>
      <c r="I28" s="75">
        <f t="shared" si="13"/>
        <v>0</v>
      </c>
      <c r="J28" s="75">
        <f t="shared" si="14"/>
        <v>0</v>
      </c>
      <c r="K28" s="61" t="s">
        <v>64</v>
      </c>
    </row>
    <row r="29" spans="1:11" s="15" customFormat="1" x14ac:dyDescent="0.2">
      <c r="A29" s="76">
        <v>3</v>
      </c>
      <c r="B29" s="77" t="s">
        <v>22</v>
      </c>
      <c r="C29" s="75">
        <v>7353800</v>
      </c>
      <c r="D29" s="75">
        <v>6179000</v>
      </c>
      <c r="E29" s="75">
        <f>SUM(C29-D29)</f>
        <v>1174800</v>
      </c>
      <c r="F29" s="79" t="s">
        <v>28</v>
      </c>
      <c r="G29" s="75">
        <v>6179000</v>
      </c>
      <c r="H29" s="75">
        <f t="shared" si="12"/>
        <v>100</v>
      </c>
      <c r="I29" s="75">
        <f t="shared" si="13"/>
        <v>0</v>
      </c>
      <c r="J29" s="75">
        <f t="shared" si="14"/>
        <v>0</v>
      </c>
      <c r="K29" s="61" t="s">
        <v>64</v>
      </c>
    </row>
    <row r="30" spans="1:11" s="60" customFormat="1" x14ac:dyDescent="0.2">
      <c r="A30" s="62">
        <v>4</v>
      </c>
      <c r="B30" s="66" t="s">
        <v>23</v>
      </c>
      <c r="C30" s="75">
        <v>7353800</v>
      </c>
      <c r="D30" s="63">
        <v>7353800</v>
      </c>
      <c r="E30" s="75" t="s">
        <v>2</v>
      </c>
      <c r="F30" s="64">
        <v>22573</v>
      </c>
      <c r="G30" s="75">
        <v>7353800</v>
      </c>
      <c r="H30" s="75">
        <f t="shared" si="12"/>
        <v>100</v>
      </c>
      <c r="I30" s="75">
        <f t="shared" si="13"/>
        <v>0</v>
      </c>
      <c r="J30" s="75">
        <f t="shared" si="14"/>
        <v>0</v>
      </c>
      <c r="K30" s="61" t="s">
        <v>64</v>
      </c>
    </row>
    <row r="31" spans="1:11" s="60" customFormat="1" x14ac:dyDescent="0.2">
      <c r="A31" s="76">
        <v>5</v>
      </c>
      <c r="B31" s="77" t="s">
        <v>24</v>
      </c>
      <c r="C31" s="75">
        <v>7353800</v>
      </c>
      <c r="D31" s="75">
        <v>6479000</v>
      </c>
      <c r="E31" s="75">
        <f t="shared" ref="E31:E36" si="15">SUM(C31-D31)</f>
        <v>874800</v>
      </c>
      <c r="F31" s="79">
        <v>22643</v>
      </c>
      <c r="G31" s="75">
        <v>6479000</v>
      </c>
      <c r="H31" s="75">
        <f t="shared" si="12"/>
        <v>100</v>
      </c>
      <c r="I31" s="75">
        <f t="shared" si="13"/>
        <v>0</v>
      </c>
      <c r="J31" s="75">
        <f t="shared" si="14"/>
        <v>0</v>
      </c>
      <c r="K31" s="61" t="s">
        <v>64</v>
      </c>
    </row>
    <row r="32" spans="1:11" s="15" customFormat="1" ht="19.5" x14ac:dyDescent="0.2">
      <c r="A32" s="62">
        <v>6</v>
      </c>
      <c r="B32" s="61" t="s">
        <v>25</v>
      </c>
      <c r="C32" s="63">
        <v>7353800</v>
      </c>
      <c r="D32" s="63">
        <v>6397000</v>
      </c>
      <c r="E32" s="63">
        <f t="shared" si="15"/>
        <v>956800</v>
      </c>
      <c r="F32" s="64">
        <v>22576</v>
      </c>
      <c r="G32" s="63">
        <v>6397000</v>
      </c>
      <c r="H32" s="63">
        <f>(G32*100)/D32</f>
        <v>100</v>
      </c>
      <c r="I32" s="63">
        <f t="shared" si="13"/>
        <v>0</v>
      </c>
      <c r="J32" s="63">
        <f>(I32*100)/D32</f>
        <v>0</v>
      </c>
      <c r="K32" s="61" t="s">
        <v>64</v>
      </c>
    </row>
    <row r="33" spans="1:11" s="15" customFormat="1" ht="19.5" x14ac:dyDescent="0.2">
      <c r="A33" s="62">
        <v>7</v>
      </c>
      <c r="B33" s="66" t="s">
        <v>27</v>
      </c>
      <c r="C33" s="63">
        <v>7353800</v>
      </c>
      <c r="D33" s="63">
        <v>6350000</v>
      </c>
      <c r="E33" s="63">
        <f t="shared" si="15"/>
        <v>1003800</v>
      </c>
      <c r="F33" s="67">
        <v>22670</v>
      </c>
      <c r="G33" s="68">
        <v>6350000</v>
      </c>
      <c r="H33" s="63">
        <f>(G33*100)/D33</f>
        <v>100</v>
      </c>
      <c r="I33" s="63">
        <f t="shared" si="13"/>
        <v>0</v>
      </c>
      <c r="J33" s="63">
        <f>(I33*100)/D33</f>
        <v>0</v>
      </c>
      <c r="K33" s="61" t="s">
        <v>64</v>
      </c>
    </row>
    <row r="34" spans="1:11" s="14" customFormat="1" x14ac:dyDescent="0.2">
      <c r="A34" s="76">
        <v>8</v>
      </c>
      <c r="B34" s="77" t="s">
        <v>21</v>
      </c>
      <c r="C34" s="75">
        <v>7353800</v>
      </c>
      <c r="D34" s="75">
        <v>6125000</v>
      </c>
      <c r="E34" s="75">
        <f t="shared" ref="E34" si="16">SUM(C34-D34)</f>
        <v>1228800</v>
      </c>
      <c r="F34" s="79">
        <v>22656</v>
      </c>
      <c r="G34" s="92">
        <v>6125000</v>
      </c>
      <c r="H34" s="75">
        <f t="shared" ref="H34" si="17">(G34*100)/D34</f>
        <v>100</v>
      </c>
      <c r="I34" s="75">
        <f t="shared" ref="I34" si="18">SUM(D34-G34)</f>
        <v>0</v>
      </c>
      <c r="J34" s="75">
        <f t="shared" ref="J34" si="19">(I34*100)/D34</f>
        <v>0</v>
      </c>
      <c r="K34" s="61" t="s">
        <v>64</v>
      </c>
    </row>
    <row r="35" spans="1:11" s="14" customFormat="1" x14ac:dyDescent="0.2">
      <c r="A35" s="76">
        <v>9</v>
      </c>
      <c r="B35" s="77" t="s">
        <v>57</v>
      </c>
      <c r="C35" s="75">
        <v>7353800</v>
      </c>
      <c r="D35" s="94">
        <v>7221000</v>
      </c>
      <c r="E35" s="94">
        <f t="shared" si="15"/>
        <v>132800</v>
      </c>
      <c r="F35" s="95">
        <v>22667</v>
      </c>
      <c r="G35" s="96">
        <v>7221000</v>
      </c>
      <c r="H35" s="75">
        <f t="shared" ref="H35" si="20">(G35*100)/D35</f>
        <v>100</v>
      </c>
      <c r="I35" s="94">
        <f t="shared" si="13"/>
        <v>0</v>
      </c>
      <c r="J35" s="75">
        <f t="shared" ref="J35" si="21">(I35*100)/D35</f>
        <v>0</v>
      </c>
      <c r="K35" s="61" t="s">
        <v>64</v>
      </c>
    </row>
    <row r="36" spans="1:11" s="14" customFormat="1" x14ac:dyDescent="0.2">
      <c r="A36" s="76">
        <v>10</v>
      </c>
      <c r="B36" s="77" t="s">
        <v>26</v>
      </c>
      <c r="C36" s="75">
        <v>7353800</v>
      </c>
      <c r="D36" s="75">
        <v>6900000</v>
      </c>
      <c r="E36" s="75">
        <f t="shared" si="15"/>
        <v>453800</v>
      </c>
      <c r="F36" s="79">
        <v>22661</v>
      </c>
      <c r="G36" s="75">
        <v>6900000</v>
      </c>
      <c r="H36" s="75">
        <f>(G36*100)/D36</f>
        <v>100</v>
      </c>
      <c r="I36" s="75">
        <f t="shared" si="13"/>
        <v>0</v>
      </c>
      <c r="J36" s="75">
        <f>(I36*100)/D36</f>
        <v>0</v>
      </c>
      <c r="K36" s="61" t="s">
        <v>64</v>
      </c>
    </row>
    <row r="37" spans="1:11" s="12" customFormat="1" x14ac:dyDescent="0.35">
      <c r="A37" s="119" t="s">
        <v>1</v>
      </c>
      <c r="B37" s="119"/>
      <c r="C37" s="17">
        <f>SUM(C27:C36)</f>
        <v>73538000</v>
      </c>
      <c r="D37" s="44">
        <f>SUM(D27:D36)</f>
        <v>66261044.269999996</v>
      </c>
      <c r="E37" s="17">
        <f>SUM(E27:E36)</f>
        <v>7276955.7300000004</v>
      </c>
      <c r="F37" s="20">
        <v>10</v>
      </c>
      <c r="G37" s="58">
        <f>SUM(G27:G36)</f>
        <v>66261044.269999996</v>
      </c>
      <c r="H37" s="33">
        <f>(G37*100)/D37</f>
        <v>100</v>
      </c>
      <c r="I37" s="33">
        <f>SUM(D37-G37)</f>
        <v>0</v>
      </c>
      <c r="J37" s="33">
        <f>(I37*100)/D37</f>
        <v>0</v>
      </c>
      <c r="K37" s="9" t="s">
        <v>2</v>
      </c>
    </row>
    <row r="38" spans="1:11" s="12" customFormat="1" x14ac:dyDescent="0.35">
      <c r="A38" s="35"/>
      <c r="B38" s="35"/>
      <c r="C38" s="36"/>
      <c r="D38" s="51"/>
      <c r="E38" s="36"/>
      <c r="F38" s="39"/>
      <c r="G38" s="32"/>
      <c r="H38" s="32"/>
      <c r="I38" s="32"/>
      <c r="J38" s="32"/>
      <c r="K38" s="38"/>
    </row>
    <row r="39" spans="1:11" s="12" customFormat="1" x14ac:dyDescent="0.35">
      <c r="A39" s="35"/>
      <c r="B39" s="120"/>
      <c r="C39" s="120"/>
      <c r="D39" s="120"/>
      <c r="E39" s="120"/>
      <c r="F39" s="39"/>
      <c r="G39" s="32"/>
      <c r="H39" s="32"/>
      <c r="I39" s="32"/>
      <c r="J39" s="32"/>
      <c r="K39" s="38"/>
    </row>
    <row r="40" spans="1:11" s="12" customFormat="1" x14ac:dyDescent="0.35">
      <c r="A40" s="35"/>
      <c r="B40" s="35"/>
      <c r="C40" s="36"/>
      <c r="D40" s="36"/>
      <c r="E40" s="36"/>
      <c r="F40" s="39"/>
      <c r="G40" s="32"/>
      <c r="H40" s="32"/>
      <c r="I40" s="32"/>
      <c r="J40" s="32"/>
      <c r="K40" s="38"/>
    </row>
    <row r="41" spans="1:11" s="12" customFormat="1" x14ac:dyDescent="0.35">
      <c r="A41" s="35"/>
      <c r="B41" s="35"/>
      <c r="C41" s="36"/>
      <c r="D41" s="36"/>
      <c r="E41" s="36"/>
      <c r="F41" s="39"/>
      <c r="G41" s="32"/>
      <c r="H41" s="32"/>
      <c r="I41" s="32"/>
      <c r="J41" s="32"/>
      <c r="K41" s="38"/>
    </row>
    <row r="42" spans="1:11" s="12" customFormat="1" x14ac:dyDescent="0.35">
      <c r="A42" s="35"/>
      <c r="B42" s="35"/>
      <c r="C42" s="36"/>
      <c r="D42" s="36"/>
      <c r="E42" s="36"/>
      <c r="F42" s="39"/>
      <c r="G42" s="32"/>
      <c r="H42" s="32"/>
      <c r="I42" s="32"/>
      <c r="J42" s="32"/>
      <c r="K42" s="38"/>
    </row>
    <row r="43" spans="1:11" s="12" customFormat="1" x14ac:dyDescent="0.35">
      <c r="A43" s="35"/>
      <c r="B43" s="35"/>
      <c r="C43" s="36"/>
      <c r="D43" s="36"/>
      <c r="E43" s="36"/>
      <c r="F43" s="39"/>
      <c r="G43" s="32"/>
      <c r="H43" s="32"/>
      <c r="I43" s="32"/>
      <c r="J43" s="32"/>
      <c r="K43" s="38"/>
    </row>
    <row r="44" spans="1:11" s="12" customFormat="1" x14ac:dyDescent="0.35">
      <c r="A44" s="35"/>
      <c r="B44" s="35"/>
      <c r="C44" s="36"/>
      <c r="D44" s="36"/>
      <c r="E44" s="36"/>
      <c r="F44" s="39"/>
      <c r="G44" s="32"/>
      <c r="H44" s="32"/>
      <c r="I44" s="32"/>
      <c r="J44" s="32"/>
      <c r="K44" s="38"/>
    </row>
    <row r="45" spans="1:11" s="12" customFormat="1" x14ac:dyDescent="0.35">
      <c r="A45" s="35"/>
      <c r="B45" s="35"/>
      <c r="C45" s="36"/>
      <c r="D45" s="36"/>
      <c r="E45" s="36"/>
      <c r="F45" s="39"/>
      <c r="G45" s="32"/>
      <c r="H45" s="32"/>
      <c r="I45" s="32"/>
      <c r="J45" s="32"/>
      <c r="K45" s="38"/>
    </row>
    <row r="46" spans="1:11" s="12" customFormat="1" x14ac:dyDescent="0.35">
      <c r="A46" s="35"/>
      <c r="B46" s="35"/>
      <c r="C46" s="36"/>
      <c r="D46" s="36"/>
      <c r="E46" s="36"/>
      <c r="F46" s="39"/>
      <c r="G46" s="32"/>
      <c r="H46" s="32"/>
      <c r="I46" s="32"/>
      <c r="J46" s="32"/>
      <c r="K46" s="38"/>
    </row>
    <row r="47" spans="1:11" s="12" customFormat="1" x14ac:dyDescent="0.35">
      <c r="A47" s="35"/>
      <c r="B47" s="35"/>
      <c r="C47" s="36"/>
      <c r="D47" s="36"/>
      <c r="E47" s="36"/>
      <c r="F47" s="39"/>
      <c r="G47" s="32"/>
      <c r="H47" s="32"/>
      <c r="I47" s="32"/>
      <c r="J47" s="32"/>
      <c r="K47" s="38"/>
    </row>
    <row r="48" spans="1:11" s="12" customFormat="1" x14ac:dyDescent="0.35">
      <c r="A48" s="35"/>
      <c r="B48" s="35"/>
      <c r="C48" s="36"/>
      <c r="D48" s="36"/>
      <c r="E48" s="36"/>
      <c r="F48" s="39"/>
      <c r="G48" s="32"/>
      <c r="H48" s="32"/>
      <c r="I48" s="32"/>
      <c r="J48" s="32"/>
      <c r="K48" s="38"/>
    </row>
    <row r="49" spans="1:11" s="105" customFormat="1" x14ac:dyDescent="0.35">
      <c r="A49" s="35"/>
      <c r="B49" s="35"/>
      <c r="C49" s="36"/>
      <c r="D49" s="36"/>
      <c r="E49" s="36"/>
      <c r="F49" s="39"/>
      <c r="G49" s="32"/>
      <c r="H49" s="32"/>
      <c r="I49" s="32"/>
      <c r="J49" s="32"/>
      <c r="K49" s="38"/>
    </row>
    <row r="50" spans="1:11" s="12" customFormat="1" x14ac:dyDescent="0.35">
      <c r="A50" s="122" t="s">
        <v>52</v>
      </c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spans="1:11" ht="42" x14ac:dyDescent="0.35">
      <c r="A51" s="107" t="s">
        <v>0</v>
      </c>
      <c r="B51" s="107" t="s">
        <v>6</v>
      </c>
      <c r="C51" s="108" t="s">
        <v>5</v>
      </c>
      <c r="D51" s="109" t="s">
        <v>4</v>
      </c>
      <c r="E51" s="108" t="s">
        <v>3</v>
      </c>
      <c r="F51" s="110" t="s">
        <v>56</v>
      </c>
      <c r="G51" s="111" t="s">
        <v>59</v>
      </c>
      <c r="H51" s="111" t="s">
        <v>60</v>
      </c>
      <c r="I51" s="111" t="s">
        <v>61</v>
      </c>
      <c r="J51" s="111" t="s">
        <v>60</v>
      </c>
      <c r="K51" s="107" t="s">
        <v>7</v>
      </c>
    </row>
    <row r="52" spans="1:11" s="15" customFormat="1" ht="19.5" x14ac:dyDescent="0.2">
      <c r="A52" s="62">
        <v>1</v>
      </c>
      <c r="B52" s="66" t="s">
        <v>30</v>
      </c>
      <c r="C52" s="63">
        <v>2794800</v>
      </c>
      <c r="D52" s="63">
        <v>2222100</v>
      </c>
      <c r="E52" s="63">
        <f t="shared" ref="E52:E61" si="22">SUM(C52-D52)</f>
        <v>572700</v>
      </c>
      <c r="F52" s="64" t="s">
        <v>49</v>
      </c>
      <c r="G52" s="63">
        <v>2222100</v>
      </c>
      <c r="H52" s="63">
        <f t="shared" ref="H52:H72" si="23">(G52*100)/D52</f>
        <v>100</v>
      </c>
      <c r="I52" s="63">
        <f t="shared" ref="I52:I70" si="24">SUM(D52-G52)</f>
        <v>0</v>
      </c>
      <c r="J52" s="63">
        <f t="shared" ref="J52:J72" si="25">(I52*100)/D52</f>
        <v>0</v>
      </c>
      <c r="K52" s="61" t="s">
        <v>64</v>
      </c>
    </row>
    <row r="53" spans="1:11" s="42" customFormat="1" x14ac:dyDescent="0.2">
      <c r="A53" s="76">
        <v>2</v>
      </c>
      <c r="B53" s="77" t="s">
        <v>31</v>
      </c>
      <c r="C53" s="75">
        <v>2794800</v>
      </c>
      <c r="D53" s="75">
        <v>2387000</v>
      </c>
      <c r="E53" s="75">
        <f t="shared" si="22"/>
        <v>407800</v>
      </c>
      <c r="F53" s="79">
        <v>22674</v>
      </c>
      <c r="G53" s="75">
        <v>2387000</v>
      </c>
      <c r="H53" s="75">
        <f t="shared" si="23"/>
        <v>100</v>
      </c>
      <c r="I53" s="75">
        <f t="shared" si="24"/>
        <v>0</v>
      </c>
      <c r="J53" s="75">
        <f t="shared" si="25"/>
        <v>0</v>
      </c>
      <c r="K53" s="61" t="s">
        <v>64</v>
      </c>
    </row>
    <row r="54" spans="1:11" s="14" customFormat="1" x14ac:dyDescent="0.2">
      <c r="A54" s="76">
        <v>3</v>
      </c>
      <c r="B54" s="77" t="s">
        <v>29</v>
      </c>
      <c r="C54" s="75">
        <v>2794800</v>
      </c>
      <c r="D54" s="75">
        <v>2644000</v>
      </c>
      <c r="E54" s="75">
        <f t="shared" ref="E54" si="26">SUM(C54-D54)</f>
        <v>150800</v>
      </c>
      <c r="F54" s="97">
        <v>22587</v>
      </c>
      <c r="G54" s="75">
        <v>2644000</v>
      </c>
      <c r="H54" s="75">
        <f t="shared" ref="H54" si="27">(G54*100)/D54</f>
        <v>100</v>
      </c>
      <c r="I54" s="75">
        <f t="shared" ref="I54" si="28">SUM(D54-G54)</f>
        <v>0</v>
      </c>
      <c r="J54" s="75">
        <f t="shared" ref="J54" si="29">(I54*100)/D54</f>
        <v>0</v>
      </c>
      <c r="K54" s="61" t="s">
        <v>64</v>
      </c>
    </row>
    <row r="55" spans="1:11" s="15" customFormat="1" x14ac:dyDescent="0.2">
      <c r="A55" s="76">
        <v>4</v>
      </c>
      <c r="B55" s="66" t="s">
        <v>32</v>
      </c>
      <c r="C55" s="63">
        <v>2794800</v>
      </c>
      <c r="D55" s="63">
        <v>2538000</v>
      </c>
      <c r="E55" s="63">
        <f t="shared" si="22"/>
        <v>256800</v>
      </c>
      <c r="F55" s="64">
        <v>22585</v>
      </c>
      <c r="G55" s="63">
        <v>2538000</v>
      </c>
      <c r="H55" s="63">
        <f t="shared" si="23"/>
        <v>100</v>
      </c>
      <c r="I55" s="63">
        <f t="shared" si="24"/>
        <v>0</v>
      </c>
      <c r="J55" s="63">
        <f t="shared" si="25"/>
        <v>0</v>
      </c>
      <c r="K55" s="61" t="s">
        <v>64</v>
      </c>
    </row>
    <row r="56" spans="1:11" s="15" customFormat="1" x14ac:dyDescent="0.2">
      <c r="A56" s="76">
        <v>5</v>
      </c>
      <c r="B56" s="66" t="s">
        <v>33</v>
      </c>
      <c r="C56" s="63">
        <v>2794800</v>
      </c>
      <c r="D56" s="63">
        <v>2593000</v>
      </c>
      <c r="E56" s="63">
        <f t="shared" si="22"/>
        <v>201800</v>
      </c>
      <c r="F56" s="67">
        <v>22585</v>
      </c>
      <c r="G56" s="63">
        <v>2593000</v>
      </c>
      <c r="H56" s="63">
        <f t="shared" si="23"/>
        <v>100</v>
      </c>
      <c r="I56" s="63">
        <f t="shared" si="24"/>
        <v>0</v>
      </c>
      <c r="J56" s="63">
        <f t="shared" si="25"/>
        <v>0</v>
      </c>
      <c r="K56" s="61" t="s">
        <v>64</v>
      </c>
    </row>
    <row r="57" spans="1:11" s="14" customFormat="1" x14ac:dyDescent="0.2">
      <c r="A57" s="76">
        <v>6</v>
      </c>
      <c r="B57" s="77" t="s">
        <v>34</v>
      </c>
      <c r="C57" s="75">
        <v>2794800</v>
      </c>
      <c r="D57" s="75">
        <v>2528850</v>
      </c>
      <c r="E57" s="75">
        <f t="shared" si="22"/>
        <v>265950</v>
      </c>
      <c r="F57" s="79">
        <v>22594</v>
      </c>
      <c r="G57" s="78">
        <v>2528850</v>
      </c>
      <c r="H57" s="75">
        <f t="shared" si="23"/>
        <v>100</v>
      </c>
      <c r="I57" s="75">
        <f t="shared" si="24"/>
        <v>0</v>
      </c>
      <c r="J57" s="75">
        <f t="shared" si="25"/>
        <v>0</v>
      </c>
      <c r="K57" s="61" t="s">
        <v>64</v>
      </c>
    </row>
    <row r="58" spans="1:11" s="69" customFormat="1" x14ac:dyDescent="0.2">
      <c r="A58" s="76">
        <v>7</v>
      </c>
      <c r="B58" s="66" t="s">
        <v>35</v>
      </c>
      <c r="C58" s="63">
        <v>2794800</v>
      </c>
      <c r="D58" s="63">
        <v>2438000</v>
      </c>
      <c r="E58" s="63">
        <f t="shared" si="22"/>
        <v>356800</v>
      </c>
      <c r="F58" s="67">
        <v>22580</v>
      </c>
      <c r="G58" s="63">
        <v>2438000</v>
      </c>
      <c r="H58" s="63">
        <f t="shared" si="23"/>
        <v>100</v>
      </c>
      <c r="I58" s="63">
        <f t="shared" si="24"/>
        <v>0</v>
      </c>
      <c r="J58" s="63">
        <f t="shared" si="25"/>
        <v>0</v>
      </c>
      <c r="K58" s="61" t="s">
        <v>64</v>
      </c>
    </row>
    <row r="59" spans="1:11" s="60" customFormat="1" x14ac:dyDescent="0.2">
      <c r="A59" s="76">
        <v>8</v>
      </c>
      <c r="B59" s="77" t="s">
        <v>36</v>
      </c>
      <c r="C59" s="75">
        <v>2794800</v>
      </c>
      <c r="D59" s="75">
        <v>2538000</v>
      </c>
      <c r="E59" s="75">
        <f t="shared" si="22"/>
        <v>256800</v>
      </c>
      <c r="F59" s="90" t="s">
        <v>50</v>
      </c>
      <c r="G59" s="75">
        <v>2538000</v>
      </c>
      <c r="H59" s="75">
        <f t="shared" si="23"/>
        <v>100</v>
      </c>
      <c r="I59" s="75">
        <f t="shared" si="24"/>
        <v>0</v>
      </c>
      <c r="J59" s="75">
        <f t="shared" si="25"/>
        <v>0</v>
      </c>
      <c r="K59" s="61" t="s">
        <v>64</v>
      </c>
    </row>
    <row r="60" spans="1:11" s="14" customFormat="1" x14ac:dyDescent="0.2">
      <c r="A60" s="76">
        <v>9</v>
      </c>
      <c r="B60" s="77" t="s">
        <v>38</v>
      </c>
      <c r="C60" s="75">
        <v>2794800</v>
      </c>
      <c r="D60" s="75">
        <v>2765878</v>
      </c>
      <c r="E60" s="75">
        <f t="shared" si="22"/>
        <v>28922</v>
      </c>
      <c r="F60" s="79">
        <v>22579</v>
      </c>
      <c r="G60" s="75">
        <v>2765878</v>
      </c>
      <c r="H60" s="75">
        <f t="shared" si="23"/>
        <v>100</v>
      </c>
      <c r="I60" s="75">
        <f t="shared" si="24"/>
        <v>0</v>
      </c>
      <c r="J60" s="75">
        <f t="shared" si="25"/>
        <v>0</v>
      </c>
      <c r="K60" s="61" t="s">
        <v>64</v>
      </c>
    </row>
    <row r="61" spans="1:11" s="14" customFormat="1" x14ac:dyDescent="0.2">
      <c r="A61" s="76">
        <v>10</v>
      </c>
      <c r="B61" s="77" t="s">
        <v>39</v>
      </c>
      <c r="C61" s="75">
        <v>2794800</v>
      </c>
      <c r="D61" s="75">
        <v>2654500</v>
      </c>
      <c r="E61" s="75">
        <f t="shared" si="22"/>
        <v>140300</v>
      </c>
      <c r="F61" s="79">
        <v>22578</v>
      </c>
      <c r="G61" s="75">
        <v>2654500</v>
      </c>
      <c r="H61" s="75">
        <f t="shared" si="23"/>
        <v>100</v>
      </c>
      <c r="I61" s="75">
        <f t="shared" si="24"/>
        <v>0</v>
      </c>
      <c r="J61" s="75">
        <f t="shared" si="25"/>
        <v>0</v>
      </c>
      <c r="K61" s="61" t="s">
        <v>64</v>
      </c>
    </row>
    <row r="62" spans="1:11" s="53" customFormat="1" x14ac:dyDescent="0.2">
      <c r="A62" s="76">
        <v>11</v>
      </c>
      <c r="B62" s="66" t="s">
        <v>42</v>
      </c>
      <c r="C62" s="75">
        <v>2794800</v>
      </c>
      <c r="D62" s="63">
        <v>2620000</v>
      </c>
      <c r="E62" s="75">
        <f>SUM(C62-D62)</f>
        <v>174800</v>
      </c>
      <c r="F62" s="64">
        <v>22580</v>
      </c>
      <c r="G62" s="75">
        <v>2620000</v>
      </c>
      <c r="H62" s="75">
        <f t="shared" si="23"/>
        <v>100</v>
      </c>
      <c r="I62" s="75">
        <f t="shared" si="24"/>
        <v>0</v>
      </c>
      <c r="J62" s="75">
        <f t="shared" si="25"/>
        <v>0</v>
      </c>
      <c r="K62" s="61" t="s">
        <v>64</v>
      </c>
    </row>
    <row r="63" spans="1:11" s="53" customFormat="1" x14ac:dyDescent="0.2">
      <c r="A63" s="76">
        <v>12</v>
      </c>
      <c r="B63" s="80" t="s">
        <v>43</v>
      </c>
      <c r="C63" s="75">
        <v>2794800</v>
      </c>
      <c r="D63" s="81">
        <v>2640000</v>
      </c>
      <c r="E63" s="75">
        <f>SUM(C63-D63)</f>
        <v>154800</v>
      </c>
      <c r="F63" s="82">
        <v>22576</v>
      </c>
      <c r="G63" s="75">
        <v>2640000</v>
      </c>
      <c r="H63" s="75">
        <f t="shared" si="23"/>
        <v>100</v>
      </c>
      <c r="I63" s="75">
        <f t="shared" si="24"/>
        <v>0</v>
      </c>
      <c r="J63" s="75">
        <f t="shared" si="25"/>
        <v>0</v>
      </c>
      <c r="K63" s="61" t="s">
        <v>64</v>
      </c>
    </row>
    <row r="64" spans="1:11" s="73" customFormat="1" x14ac:dyDescent="0.2">
      <c r="A64" s="76">
        <v>13</v>
      </c>
      <c r="B64" s="70" t="s">
        <v>44</v>
      </c>
      <c r="C64" s="63">
        <v>2794800</v>
      </c>
      <c r="D64" s="71">
        <v>2750000</v>
      </c>
      <c r="E64" s="63">
        <f>SUM(C64-D64)</f>
        <v>44800</v>
      </c>
      <c r="F64" s="72">
        <v>22586</v>
      </c>
      <c r="G64" s="63">
        <v>2750000</v>
      </c>
      <c r="H64" s="63">
        <f t="shared" si="23"/>
        <v>100</v>
      </c>
      <c r="I64" s="63">
        <f t="shared" si="24"/>
        <v>0</v>
      </c>
      <c r="J64" s="63">
        <f t="shared" si="25"/>
        <v>0</v>
      </c>
      <c r="K64" s="61" t="s">
        <v>64</v>
      </c>
    </row>
    <row r="65" spans="1:11" s="73" customFormat="1" x14ac:dyDescent="0.2">
      <c r="A65" s="76">
        <v>14</v>
      </c>
      <c r="B65" s="70" t="s">
        <v>45</v>
      </c>
      <c r="C65" s="63">
        <v>2794800</v>
      </c>
      <c r="D65" s="71">
        <v>2400000</v>
      </c>
      <c r="E65" s="63">
        <f>SUM(C65-D65)</f>
        <v>394800</v>
      </c>
      <c r="F65" s="72">
        <v>22579</v>
      </c>
      <c r="G65" s="63">
        <v>2400000</v>
      </c>
      <c r="H65" s="63">
        <f t="shared" si="23"/>
        <v>100</v>
      </c>
      <c r="I65" s="63">
        <f t="shared" si="24"/>
        <v>0</v>
      </c>
      <c r="J65" s="63">
        <f t="shared" si="25"/>
        <v>0</v>
      </c>
      <c r="K65" s="61" t="s">
        <v>64</v>
      </c>
    </row>
    <row r="66" spans="1:11" s="45" customFormat="1" x14ac:dyDescent="0.2">
      <c r="A66" s="76">
        <v>15</v>
      </c>
      <c r="B66" s="77" t="s">
        <v>46</v>
      </c>
      <c r="C66" s="75">
        <v>2794800</v>
      </c>
      <c r="D66" s="75">
        <v>2794800</v>
      </c>
      <c r="E66" s="75" t="s">
        <v>2</v>
      </c>
      <c r="F66" s="87">
        <v>22664</v>
      </c>
      <c r="G66" s="78">
        <v>2794800</v>
      </c>
      <c r="H66" s="75">
        <f t="shared" si="23"/>
        <v>100</v>
      </c>
      <c r="I66" s="75">
        <f t="shared" si="24"/>
        <v>0</v>
      </c>
      <c r="J66" s="75">
        <f t="shared" si="25"/>
        <v>0</v>
      </c>
      <c r="K66" s="61" t="s">
        <v>64</v>
      </c>
    </row>
    <row r="67" spans="1:11" s="74" customFormat="1" x14ac:dyDescent="0.2">
      <c r="A67" s="76">
        <v>16</v>
      </c>
      <c r="B67" s="66" t="s">
        <v>47</v>
      </c>
      <c r="C67" s="63">
        <v>2794800</v>
      </c>
      <c r="D67" s="63">
        <v>2628000</v>
      </c>
      <c r="E67" s="63">
        <f>SUM(C67-D67)</f>
        <v>166800</v>
      </c>
      <c r="F67" s="64">
        <v>22580</v>
      </c>
      <c r="G67" s="65">
        <v>2628000</v>
      </c>
      <c r="H67" s="63">
        <f t="shared" si="23"/>
        <v>100</v>
      </c>
      <c r="I67" s="63">
        <f t="shared" si="24"/>
        <v>0</v>
      </c>
      <c r="J67" s="63">
        <f t="shared" si="25"/>
        <v>0</v>
      </c>
      <c r="K67" s="61" t="s">
        <v>64</v>
      </c>
    </row>
    <row r="68" spans="1:11" s="43" customFormat="1" x14ac:dyDescent="0.2">
      <c r="A68" s="76">
        <v>17</v>
      </c>
      <c r="B68" s="80" t="s">
        <v>48</v>
      </c>
      <c r="C68" s="75">
        <v>2794800</v>
      </c>
      <c r="D68" s="81">
        <v>2390000</v>
      </c>
      <c r="E68" s="81">
        <f>SUM(C68-D68)</f>
        <v>404800</v>
      </c>
      <c r="F68" s="82">
        <v>22570</v>
      </c>
      <c r="G68" s="75">
        <v>2390000</v>
      </c>
      <c r="H68" s="75">
        <f t="shared" si="23"/>
        <v>100</v>
      </c>
      <c r="I68" s="75">
        <f t="shared" si="24"/>
        <v>0</v>
      </c>
      <c r="J68" s="75">
        <f t="shared" si="25"/>
        <v>0</v>
      </c>
      <c r="K68" s="61" t="s">
        <v>64</v>
      </c>
    </row>
    <row r="69" spans="1:11" s="15" customFormat="1" x14ac:dyDescent="0.2">
      <c r="A69" s="76">
        <v>18</v>
      </c>
      <c r="B69" s="93" t="s">
        <v>41</v>
      </c>
      <c r="C69" s="75">
        <v>2794800</v>
      </c>
      <c r="D69" s="75">
        <v>2548000</v>
      </c>
      <c r="E69" s="75">
        <v>246800</v>
      </c>
      <c r="F69" s="87">
        <v>22661</v>
      </c>
      <c r="G69" s="75">
        <v>2548000</v>
      </c>
      <c r="H69" s="75">
        <f t="shared" ref="H69" si="30">(G69*100)/D69</f>
        <v>100</v>
      </c>
      <c r="I69" s="75">
        <f t="shared" ref="I69" si="31">SUM(D69-G69)</f>
        <v>0</v>
      </c>
      <c r="J69" s="75">
        <f t="shared" ref="J69" si="32">(I69*100)/D69</f>
        <v>0</v>
      </c>
      <c r="K69" s="61" t="s">
        <v>64</v>
      </c>
    </row>
    <row r="70" spans="1:11" s="14" customFormat="1" x14ac:dyDescent="0.2">
      <c r="A70" s="76">
        <v>19</v>
      </c>
      <c r="B70" s="77" t="s">
        <v>37</v>
      </c>
      <c r="C70" s="75">
        <v>2794800</v>
      </c>
      <c r="D70" s="75">
        <v>2270000</v>
      </c>
      <c r="E70" s="75">
        <f t="shared" ref="E70:E71" si="33">SUM(C70-D70)</f>
        <v>524800</v>
      </c>
      <c r="F70" s="90" t="s">
        <v>58</v>
      </c>
      <c r="G70" s="75">
        <v>2270000</v>
      </c>
      <c r="H70" s="75">
        <f t="shared" si="23"/>
        <v>100</v>
      </c>
      <c r="I70" s="75">
        <f t="shared" si="24"/>
        <v>0</v>
      </c>
      <c r="J70" s="75">
        <f t="shared" si="25"/>
        <v>0</v>
      </c>
      <c r="K70" s="61" t="s">
        <v>64</v>
      </c>
    </row>
    <row r="71" spans="1:11" s="14" customFormat="1" x14ac:dyDescent="0.2">
      <c r="A71" s="8">
        <v>20</v>
      </c>
      <c r="B71" s="7" t="s">
        <v>40</v>
      </c>
      <c r="C71" s="13">
        <v>2794800</v>
      </c>
      <c r="D71" s="13">
        <v>2630000</v>
      </c>
      <c r="E71" s="13">
        <f t="shared" si="33"/>
        <v>164800</v>
      </c>
      <c r="F71" s="18">
        <v>22606</v>
      </c>
      <c r="G71" s="13">
        <v>657500</v>
      </c>
      <c r="H71" s="33">
        <f t="shared" si="23"/>
        <v>25</v>
      </c>
      <c r="I71" s="13">
        <f>SUM(D71-G71)</f>
        <v>1972500</v>
      </c>
      <c r="J71" s="33">
        <f t="shared" si="25"/>
        <v>75</v>
      </c>
      <c r="K71" s="23" t="s">
        <v>63</v>
      </c>
    </row>
    <row r="72" spans="1:11" s="19" customFormat="1" x14ac:dyDescent="0.35">
      <c r="A72" s="123" t="s">
        <v>1</v>
      </c>
      <c r="B72" s="124"/>
      <c r="C72" s="17">
        <f>SUM(C52:C71)</f>
        <v>55896000</v>
      </c>
      <c r="D72" s="27">
        <f>SUM(D52:D71)</f>
        <v>50980128</v>
      </c>
      <c r="E72" s="27">
        <f>SUM(E52:E71)</f>
        <v>4915872</v>
      </c>
      <c r="F72" s="91">
        <v>20</v>
      </c>
      <c r="G72" s="57">
        <f>SUM(G52:G71)</f>
        <v>49007628</v>
      </c>
      <c r="H72" s="33">
        <f t="shared" si="23"/>
        <v>96.130845336441681</v>
      </c>
      <c r="I72" s="58">
        <f>SUM(D72-G72)</f>
        <v>1972500</v>
      </c>
      <c r="J72" s="33">
        <f t="shared" si="25"/>
        <v>3.8691546635583181</v>
      </c>
      <c r="K72" s="40" t="s">
        <v>2</v>
      </c>
    </row>
    <row r="73" spans="1:11" s="19" customFormat="1" x14ac:dyDescent="0.35">
      <c r="A73" s="100"/>
      <c r="B73" s="100"/>
      <c r="C73" s="36"/>
      <c r="D73" s="101"/>
      <c r="E73" s="101"/>
      <c r="F73" s="100"/>
      <c r="G73" s="102"/>
      <c r="H73" s="32"/>
      <c r="I73" s="103"/>
      <c r="J73" s="32"/>
      <c r="K73" s="104"/>
    </row>
    <row r="74" spans="1:11" s="106" customFormat="1" x14ac:dyDescent="0.35">
      <c r="A74" s="100"/>
      <c r="B74" s="100"/>
      <c r="C74" s="36"/>
      <c r="D74" s="101"/>
      <c r="E74" s="101"/>
      <c r="F74" s="100"/>
      <c r="G74" s="102"/>
      <c r="H74" s="32"/>
      <c r="I74" s="103"/>
      <c r="J74" s="32"/>
      <c r="K74" s="104"/>
    </row>
    <row r="75" spans="1:11" x14ac:dyDescent="0.35">
      <c r="A75" s="125" t="s">
        <v>51</v>
      </c>
      <c r="B75" s="125"/>
      <c r="C75" s="125"/>
      <c r="D75" s="125"/>
      <c r="E75" s="125"/>
      <c r="F75" s="125"/>
      <c r="G75" s="125"/>
      <c r="H75" s="125"/>
      <c r="I75" s="125"/>
      <c r="J75" s="125"/>
      <c r="K75" s="125"/>
    </row>
    <row r="76" spans="1:11" ht="42" x14ac:dyDescent="0.35">
      <c r="A76" s="107" t="s">
        <v>0</v>
      </c>
      <c r="B76" s="107" t="s">
        <v>6</v>
      </c>
      <c r="C76" s="108" t="s">
        <v>5</v>
      </c>
      <c r="D76" s="109" t="s">
        <v>4</v>
      </c>
      <c r="E76" s="108" t="s">
        <v>3</v>
      </c>
      <c r="F76" s="110" t="s">
        <v>56</v>
      </c>
      <c r="G76" s="111" t="s">
        <v>59</v>
      </c>
      <c r="H76" s="111" t="s">
        <v>60</v>
      </c>
      <c r="I76" s="111" t="s">
        <v>61</v>
      </c>
      <c r="J76" s="111" t="s">
        <v>60</v>
      </c>
      <c r="K76" s="107" t="s">
        <v>7</v>
      </c>
    </row>
    <row r="77" spans="1:11" s="83" customFormat="1" ht="29.25" customHeight="1" x14ac:dyDescent="0.2">
      <c r="A77" s="76">
        <v>1</v>
      </c>
      <c r="B77" s="93" t="s">
        <v>53</v>
      </c>
      <c r="C77" s="75">
        <v>14900000</v>
      </c>
      <c r="D77" s="75">
        <v>12339000</v>
      </c>
      <c r="E77" s="75">
        <f>SUM(C77-D77)</f>
        <v>2561000</v>
      </c>
      <c r="F77" s="79">
        <v>22663</v>
      </c>
      <c r="G77" s="75">
        <v>12339000</v>
      </c>
      <c r="H77" s="75">
        <f>(G77*100)/D77</f>
        <v>100</v>
      </c>
      <c r="I77" s="75">
        <f>SUM(D77-G77)</f>
        <v>0</v>
      </c>
      <c r="J77" s="75">
        <f>(I77*100)/D77</f>
        <v>0</v>
      </c>
      <c r="K77" s="61" t="s">
        <v>64</v>
      </c>
    </row>
    <row r="78" spans="1:11" s="50" customFormat="1" x14ac:dyDescent="0.2">
      <c r="A78" s="8">
        <v>2</v>
      </c>
      <c r="B78" s="10" t="s">
        <v>54</v>
      </c>
      <c r="C78" s="13">
        <v>14900000</v>
      </c>
      <c r="D78" s="13">
        <v>11920000</v>
      </c>
      <c r="E78" s="13">
        <f>SUM(C78-D78)</f>
        <v>2980000</v>
      </c>
      <c r="F78" s="11">
        <v>22660</v>
      </c>
      <c r="G78" s="13">
        <v>1788000</v>
      </c>
      <c r="H78" s="33">
        <f>(G78*100)/D78</f>
        <v>15</v>
      </c>
      <c r="I78" s="13">
        <f>SUM(D78-G78)</f>
        <v>10132000</v>
      </c>
      <c r="J78" s="33">
        <f>(I78*100)/D78</f>
        <v>85</v>
      </c>
      <c r="K78" s="23" t="s">
        <v>62</v>
      </c>
    </row>
    <row r="79" spans="1:11" x14ac:dyDescent="0.35">
      <c r="A79" s="123" t="s">
        <v>1</v>
      </c>
      <c r="B79" s="124"/>
      <c r="C79" s="27">
        <f>SUM(C77:C78)</f>
        <v>29800000</v>
      </c>
      <c r="D79" s="27">
        <f>SUM(D77:D78)</f>
        <v>24259000</v>
      </c>
      <c r="E79" s="27">
        <f>SUM(E77:E78)</f>
        <v>5541000</v>
      </c>
      <c r="F79" s="91">
        <v>2</v>
      </c>
      <c r="G79" s="84">
        <f>SUM(G77:G78)</f>
        <v>14127000</v>
      </c>
      <c r="H79" s="33">
        <f t="shared" ref="H79" si="34">(G79*100)/D79</f>
        <v>58.234057463209531</v>
      </c>
      <c r="I79" s="33">
        <f>SUM(D79-G79)</f>
        <v>10132000</v>
      </c>
      <c r="J79" s="33">
        <f>(I79*100)/D79</f>
        <v>41.765942536790469</v>
      </c>
      <c r="K79" s="26" t="s">
        <v>2</v>
      </c>
    </row>
    <row r="80" spans="1:11" s="47" customFormat="1" ht="23.25" x14ac:dyDescent="0.35">
      <c r="A80" s="112" t="s">
        <v>55</v>
      </c>
      <c r="B80" s="112"/>
      <c r="C80" s="41">
        <f>SUM(C13+C37+C72+C79)</f>
        <v>305248200</v>
      </c>
      <c r="D80" s="46">
        <f>SUM(D13+D37+D72+D79)</f>
        <v>267075575.01999998</v>
      </c>
      <c r="E80" s="41">
        <f>SUM(E13+E37+E72+E79)</f>
        <v>37159624.980000004</v>
      </c>
      <c r="F80" s="41">
        <f>SUM(F13+F37+F72+F79)</f>
        <v>41</v>
      </c>
      <c r="G80" s="56">
        <f>SUM(G13+G37+G72+G79)</f>
        <v>247584926.01999998</v>
      </c>
      <c r="H80" s="31">
        <f>(G80*100)/D80</f>
        <v>92.70219712209159</v>
      </c>
      <c r="I80" s="56">
        <f>SUM(D80-G80)</f>
        <v>19490649</v>
      </c>
      <c r="J80" s="31">
        <f>(I80*100)/D80</f>
        <v>7.2978028779084125</v>
      </c>
      <c r="K80" s="28" t="s">
        <v>2</v>
      </c>
    </row>
  </sheetData>
  <mergeCells count="12">
    <mergeCell ref="A80:B80"/>
    <mergeCell ref="A1:K1"/>
    <mergeCell ref="A2:K2"/>
    <mergeCell ref="A13:B13"/>
    <mergeCell ref="B15:F15"/>
    <mergeCell ref="A25:K25"/>
    <mergeCell ref="A37:B37"/>
    <mergeCell ref="B39:E39"/>
    <mergeCell ref="A50:K50"/>
    <mergeCell ref="A72:B72"/>
    <mergeCell ref="A75:K75"/>
    <mergeCell ref="A79:B79"/>
  </mergeCells>
  <pageMargins left="0.39370078740157483" right="0" top="0.78740157480314965" bottom="0" header="0.19685039370078741" footer="0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25 พ.ย.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2020-03-27T07:21:29Z</dcterms:modified>
</cp:coreProperties>
</file>